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ZAK\0.NPK\2 ZAKAZKY 2021\149 - Lůžkové rampy a stativy - 2. kolo MB\Lůžkové rampy pro Kardio\2 Zadávací dokumentace\2 ZD revize\Příloha č. 2 ZD Položkový rozpočet, technická specifikace, projektová dokumentace\"/>
    </mc:Choice>
  </mc:AlternateContent>
  <xr:revisionPtr revIDLastSave="0" documentId="8_{D882B671-B419-450E-AA3C-64B2C1D59E84}" xr6:coauthVersionLast="47" xr6:coauthVersionMax="47" xr10:uidLastSave="{00000000-0000-0000-0000-000000000000}"/>
  <bookViews>
    <workbookView xWindow="2655" yWindow="1170" windowWidth="18900" windowHeight="11055" firstSheet="2" activeTab="2" xr2:uid="{00000000-000D-0000-FFFF-FFFF00000000}"/>
  </bookViews>
  <sheets>
    <sheet name="Pokyny pro vyplnění" sheetId="11" state="hidden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'01 01 Pol'!$1:$7</definedName>
    <definedName name="oadresa">#REF!</definedName>
    <definedName name="_xlnm.Print_Area" localSheetId="2">'01 01 Pol'!$A$1:$X$47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2" l="1"/>
  <c r="I47" i="12"/>
  <c r="J47" i="12"/>
  <c r="K47" i="12"/>
  <c r="M47" i="12"/>
  <c r="G47" i="12"/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8" i="12" l="1"/>
  <c r="O8" i="12"/>
  <c r="Q8" i="12"/>
  <c r="V8" i="12"/>
  <c r="I8" i="12"/>
  <c r="K8" i="12"/>
  <c r="M9" i="12"/>
  <c r="M8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Prochazka, Marek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<sst xmlns="http://schemas.openxmlformats.org/spreadsheetml/2006/main" count="271" uniqueCount="125">
  <si>
    <t xml:space="preserve">Položkový rozpočet </t>
  </si>
  <si>
    <t>S:</t>
  </si>
  <si>
    <t>O:</t>
  </si>
  <si>
    <t>R: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</si>
  <si>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</si>
  <si>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</si>
  <si>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</si>
  <si>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</si>
  <si>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</si>
  <si>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200PCE</t>
  </si>
  <si>
    <t>01</t>
  </si>
  <si>
    <t>Výměna koncových prvků</t>
  </si>
  <si>
    <t>Kardiologie- Výměna koncových prvků</t>
  </si>
  <si>
    <t>804</t>
  </si>
  <si>
    <t>Rozvody medicinálních plynů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</si>
  <si>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</si>
  <si>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</si>
  <si>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</si>
  <si>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</si>
  <si>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</si>
  <si>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</si>
  <si>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</si>
  <si>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</si>
  <si>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</si>
  <si>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</si>
  <si>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</si>
  <si>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</si>
  <si>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</si>
  <si>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</si>
  <si>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</si>
  <si>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</si>
  <si>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</si>
  <si>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</si>
  <si>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</si>
  <si>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</si>
  <si>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</si>
  <si>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</si>
  <si>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</si>
  <si>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</si>
  <si>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</si>
  <si>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</si>
  <si>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</si>
  <si>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 xml:space="preserve">0157     </t>
  </si>
  <si>
    <t xml:space="preserve">D+M Trubka Cu průměr 12x1 </t>
  </si>
  <si>
    <t>m</t>
  </si>
  <si>
    <t>Vlastní</t>
  </si>
  <si>
    <t>Indiv</t>
  </si>
  <si>
    <t>Práce</t>
  </si>
  <si>
    <t>POL1_</t>
  </si>
  <si>
    <t xml:space="preserve">0159     </t>
  </si>
  <si>
    <t>D+M Trubka Cu průměr 18x1</t>
  </si>
  <si>
    <t xml:space="preserve">0411     </t>
  </si>
  <si>
    <t>D+M Trubka Cu průměr 22x1</t>
  </si>
  <si>
    <t xml:space="preserve">T0012    </t>
  </si>
  <si>
    <t>D+M Tvarovky Cu pr. 12</t>
  </si>
  <si>
    <t xml:space="preserve">ks    </t>
  </si>
  <si>
    <t xml:space="preserve">T0018    </t>
  </si>
  <si>
    <t>D+M Tvarovky Cu pr. 18</t>
  </si>
  <si>
    <t xml:space="preserve">T0022    </t>
  </si>
  <si>
    <t>D+M Tvarovky Cu pr. 22</t>
  </si>
  <si>
    <t>1322</t>
  </si>
  <si>
    <t>Stříbro pr. 2 Ag45 obalené EN17672</t>
  </si>
  <si>
    <t>KG</t>
  </si>
  <si>
    <t>Specifikace</t>
  </si>
  <si>
    <t>POL3_</t>
  </si>
  <si>
    <t>UL-Ag45Sn</t>
  </si>
  <si>
    <t>POP</t>
  </si>
  <si>
    <t xml:space="preserve">606 9.T  </t>
  </si>
  <si>
    <t>D+M Objímka 1/8", (pr.8-12)</t>
  </si>
  <si>
    <t xml:space="preserve">0089.T   </t>
  </si>
  <si>
    <t>D+M Objímka 3/8", (pr.17-19)</t>
  </si>
  <si>
    <t xml:space="preserve">0292.T   </t>
  </si>
  <si>
    <t>D+M Objímka 1/2", (pr.20-23)</t>
  </si>
  <si>
    <t xml:space="preserve">PPD02    </t>
  </si>
  <si>
    <t>Propláchnutí rozvodu dusíkem (na bm potrubí)</t>
  </si>
  <si>
    <t xml:space="preserve">990001   </t>
  </si>
  <si>
    <t>D+M ochranný plyn pro pájení Cu trubek</t>
  </si>
  <si>
    <t xml:space="preserve">m     </t>
  </si>
  <si>
    <t xml:space="preserve">PZR02    </t>
  </si>
  <si>
    <t>Značení potrubních rozvodů (na bm potrubí)</t>
  </si>
  <si>
    <t xml:space="preserve">PTZ02    </t>
  </si>
  <si>
    <t>Tlaková zkouška úseková</t>
  </si>
  <si>
    <t>kpl</t>
  </si>
  <si>
    <t>ACU 3SM</t>
  </si>
  <si>
    <t xml:space="preserve">D+M Ventilová skříň pro 3 plyny bez signalizace - na omítku </t>
  </si>
  <si>
    <t>KS</t>
  </si>
  <si>
    <t>ACU 3FM</t>
  </si>
  <si>
    <t xml:space="preserve">D+M Ventilová skříň pro 3 plyny s integrovanou signalizací - pod omítku </t>
  </si>
  <si>
    <t>7926_6T00</t>
  </si>
  <si>
    <t>D+M Signalizace klinická MGA 3 pro max. 6 plynů</t>
  </si>
  <si>
    <t>ks</t>
  </si>
  <si>
    <t>804-000</t>
  </si>
  <si>
    <t>Zaslepení terminálních jednotek</t>
  </si>
  <si>
    <t xml:space="preserve">PDP01    </t>
  </si>
  <si>
    <t>Demontážní práce</t>
  </si>
  <si>
    <t xml:space="preserve">hod   </t>
  </si>
  <si>
    <t>Demontáž stávajícího potrubí a ventilů</t>
  </si>
  <si>
    <t>804-002</t>
  </si>
  <si>
    <t>D+M Stropní stativ pevný-Koronární jednotka</t>
  </si>
  <si>
    <t>technická specifikace příloha č.2</t>
  </si>
  <si>
    <t>804-003</t>
  </si>
  <si>
    <t>D+M Lůžková rampa dvoulůžková- KIM</t>
  </si>
  <si>
    <t>technická specifikace příloha č.3</t>
  </si>
  <si>
    <t>804-004</t>
  </si>
  <si>
    <t>D+M Lůžková rampa jednolůžková- KIM</t>
  </si>
  <si>
    <t>804-005</t>
  </si>
  <si>
    <t>D+M Lůžková rampa třílůžková- standardní pokoje</t>
  </si>
  <si>
    <t>technická specifikace příloha č.4</t>
  </si>
  <si>
    <t>804-006</t>
  </si>
  <si>
    <t>D+M Lůžková rampa dvoulůžková- standardní pokoje</t>
  </si>
  <si>
    <t>804-007</t>
  </si>
  <si>
    <t>D+M Lůžková rampa jednolůžková- standardní pokoje</t>
  </si>
  <si>
    <t xml:space="preserve">PSO01    </t>
  </si>
  <si>
    <t>Předání, proškolení obsluhy</t>
  </si>
  <si>
    <t xml:space="preserve">PZS01    </t>
  </si>
  <si>
    <t>Zakreslení skutečného stavu</t>
  </si>
  <si>
    <t xml:space="preserve">PVR01    </t>
  </si>
  <si>
    <t>Výchozí revize rozvodů MP a elektro</t>
  </si>
  <si>
    <t>DOP      T00</t>
  </si>
  <si>
    <t>Dopravné</t>
  </si>
  <si>
    <t>OPN</t>
  </si>
  <si>
    <t>POL13_0</t>
  </si>
  <si>
    <t>END</t>
  </si>
  <si>
    <t>Pardubická nemocnice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</si>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</sst>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/>
    <xf numFmtId="49" fontId="0" fillId="0" borderId="3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0" xfId="0" applyNumberFormat="1"/>
    <xf numFmtId="0" fontId="0" fillId="0" borderId="7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49" fontId="0" fillId="3" borderId="3" xfId="0" applyNumberFormat="1" applyFill="1" applyBorder="1" applyAlignment="1">
      <alignment vertical="center"/>
    </xf>
    <xf numFmtId="0" fontId="0" fillId="4" borderId="5" xfId="0" applyFill="1" applyBorder="1"/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49" fontId="0" fillId="4" borderId="7" xfId="0" applyNumberFormat="1" applyFill="1" applyBorder="1"/>
    <xf numFmtId="0" fontId="0" fillId="4" borderId="7" xfId="0" applyFill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 shrinkToFit="1"/>
    </xf>
    <xf numFmtId="4" fontId="4" fillId="3" borderId="0" xfId="0" applyNumberFormat="1" applyFont="1" applyFill="1" applyBorder="1" applyAlignment="1">
      <alignment vertical="top" shrinkToFit="1"/>
    </xf>
    <xf numFmtId="0" fontId="4" fillId="3" borderId="9" xfId="0" applyFont="1" applyFill="1" applyBorder="1" applyAlignment="1">
      <alignment vertical="top"/>
    </xf>
    <xf numFmtId="49" fontId="4" fillId="3" borderId="6" xfId="0" applyNumberFormat="1" applyFont="1" applyFill="1" applyBorder="1" applyAlignment="1">
      <alignment vertical="top"/>
    </xf>
    <xf numFmtId="0" fontId="4" fillId="3" borderId="6" xfId="0" applyFont="1" applyFill="1" applyBorder="1" applyAlignment="1">
      <alignment horizontal="center" vertical="top" shrinkToFit="1"/>
    </xf>
    <xf numFmtId="164" fontId="4" fillId="3" borderId="6" xfId="0" applyNumberFormat="1" applyFont="1" applyFill="1" applyBorder="1" applyAlignment="1">
      <alignment vertical="top" shrinkToFit="1"/>
    </xf>
    <xf numFmtId="4" fontId="4" fillId="3" borderId="6" xfId="0" applyNumberFormat="1" applyFont="1" applyFill="1" applyBorder="1" applyAlignment="1">
      <alignment vertical="top" shrinkToFit="1"/>
    </xf>
    <xf numFmtId="4" fontId="4" fillId="3" borderId="10" xfId="0" applyNumberFormat="1" applyFont="1" applyFill="1" applyBorder="1" applyAlignment="1">
      <alignment vertical="top" shrinkToFit="1"/>
    </xf>
    <xf numFmtId="0" fontId="6" fillId="0" borderId="11" xfId="0" applyFont="1" applyBorder="1" applyAlignment="1">
      <alignment vertical="top"/>
    </xf>
    <xf numFmtId="49" fontId="6" fillId="0" borderId="12" xfId="0" applyNumberFormat="1" applyFont="1" applyBorder="1" applyAlignment="1">
      <alignment vertical="top"/>
    </xf>
    <xf numFmtId="0" fontId="6" fillId="0" borderId="12" xfId="0" applyFont="1" applyBorder="1" applyAlignment="1">
      <alignment horizontal="center" vertical="top" shrinkToFit="1"/>
    </xf>
    <xf numFmtId="164" fontId="6" fillId="0" borderId="12" xfId="0" applyNumberFormat="1" applyFont="1" applyBorder="1" applyAlignment="1">
      <alignment vertical="top" shrinkToFit="1"/>
    </xf>
    <xf numFmtId="4" fontId="6" fillId="0" borderId="12" xfId="0" applyNumberFormat="1" applyFont="1" applyBorder="1" applyAlignment="1">
      <alignment vertical="top" shrinkToFit="1"/>
    </xf>
    <xf numFmtId="4" fontId="6" fillId="0" borderId="13" xfId="0" applyNumberFormat="1" applyFont="1" applyBorder="1" applyAlignment="1">
      <alignment vertical="top" shrinkToFit="1"/>
    </xf>
    <xf numFmtId="0" fontId="6" fillId="0" borderId="14" xfId="0" applyFont="1" applyBorder="1" applyAlignment="1">
      <alignment vertical="top"/>
    </xf>
    <xf numFmtId="49" fontId="6" fillId="0" borderId="15" xfId="0" applyNumberFormat="1" applyFont="1" applyBorder="1" applyAlignment="1">
      <alignment vertical="top"/>
    </xf>
    <xf numFmtId="0" fontId="6" fillId="0" borderId="15" xfId="0" applyFont="1" applyBorder="1" applyAlignment="1">
      <alignment horizontal="center" vertical="top" shrinkToFit="1"/>
    </xf>
    <xf numFmtId="164" fontId="6" fillId="0" borderId="15" xfId="0" applyNumberFormat="1" applyFont="1" applyBorder="1" applyAlignment="1">
      <alignment vertical="top" shrinkToFit="1"/>
    </xf>
    <xf numFmtId="4" fontId="6" fillId="0" borderId="15" xfId="0" applyNumberFormat="1" applyFont="1" applyBorder="1" applyAlignment="1">
      <alignment vertical="top" shrinkToFit="1"/>
    </xf>
    <xf numFmtId="4" fontId="6" fillId="0" borderId="16" xfId="0" applyNumberFormat="1" applyFont="1" applyBorder="1" applyAlignment="1">
      <alignment vertical="top" shrinkToFit="1"/>
    </xf>
    <xf numFmtId="49" fontId="4" fillId="3" borderId="6" xfId="0" applyNumberFormat="1" applyFont="1" applyFill="1" applyBorder="1" applyAlignment="1">
      <alignment horizontal="left" vertical="top" wrapText="1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1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6" fillId="5" borderId="15" xfId="0" applyNumberFormat="1" applyFont="1" applyFill="1" applyBorder="1" applyAlignment="1">
      <alignment vertical="top" shrinkToFit="1"/>
    </xf>
    <xf numFmtId="4" fontId="6" fillId="5" borderId="12" xfId="0" applyNumberFormat="1" applyFont="1" applyFill="1" applyBorder="1" applyAlignment="1">
      <alignment vertical="top" shrinkToFit="1"/>
    </xf>
    <xf numFmtId="49" fontId="4" fillId="0" borderId="2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4" xfId="0" applyNumberFormat="1" applyFont="1" applyBorder="1"/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0" fontId="7" fillId="0" borderId="6" xfId="0" applyNumberFormat="1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3" borderId="3" xfId="0" applyNumberForma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8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ubplk300v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7" t="s">
        <v>7</v>
      </c>
    </row>
    <row r="2" spans="1:7" ht="57.75" customHeight="1" x14ac:dyDescent="0.2">
      <c r="A2" s="55" t="s">
        <v>8</v>
      </c>
      <c r="B2" s="55"/>
      <c r="C2" s="55"/>
      <c r="D2" s="55"/>
      <c r="E2" s="55"/>
      <c r="F2" s="55"/>
      <c r="G2" s="5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6" t="s">
        <v>0</v>
      </c>
      <c r="B1" s="56"/>
      <c r="C1" s="57"/>
      <c r="D1" s="56"/>
      <c r="E1" s="56"/>
      <c r="F1" s="56"/>
      <c r="G1" s="56"/>
    </row>
    <row r="2" spans="1:7" ht="24.95" customHeight="1" x14ac:dyDescent="0.2">
      <c r="A2" s="9" t="s">
        <v>1</v>
      </c>
      <c r="B2" s="8"/>
      <c r="C2" s="58"/>
      <c r="D2" s="58"/>
      <c r="E2" s="58"/>
      <c r="F2" s="58"/>
      <c r="G2" s="59"/>
    </row>
    <row r="3" spans="1:7" ht="24.95" customHeight="1" x14ac:dyDescent="0.2">
      <c r="A3" s="9" t="s">
        <v>2</v>
      </c>
      <c r="B3" s="8"/>
      <c r="C3" s="58"/>
      <c r="D3" s="58"/>
      <c r="E3" s="58"/>
      <c r="F3" s="58"/>
      <c r="G3" s="59"/>
    </row>
    <row r="4" spans="1:7" ht="24.95" customHeight="1" x14ac:dyDescent="0.2">
      <c r="A4" s="9" t="s">
        <v>3</v>
      </c>
      <c r="B4" s="8"/>
      <c r="C4" s="58"/>
      <c r="D4" s="58"/>
      <c r="E4" s="58"/>
      <c r="F4" s="58"/>
      <c r="G4" s="59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8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0" customWidth="1"/>
    <col min="3" max="3" width="38.28515625" style="1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62" t="s">
        <v>0</v>
      </c>
      <c r="B1" s="62"/>
      <c r="C1" s="62"/>
      <c r="D1" s="62"/>
      <c r="E1" s="62"/>
      <c r="F1" s="62"/>
      <c r="G1" s="62"/>
      <c r="AG1" t="s">
        <v>15</v>
      </c>
    </row>
    <row r="2" spans="1:60" ht="24.95" customHeight="1" x14ac:dyDescent="0.2">
      <c r="A2" s="11" t="s">
        <v>1</v>
      </c>
      <c r="B2" s="8" t="s">
        <v>9</v>
      </c>
      <c r="C2" s="63" t="s">
        <v>123</v>
      </c>
      <c r="D2" s="64"/>
      <c r="E2" s="64"/>
      <c r="F2" s="64"/>
      <c r="G2" s="65"/>
      <c r="AG2" t="s">
        <v>16</v>
      </c>
    </row>
    <row r="3" spans="1:60" ht="24.95" customHeight="1" x14ac:dyDescent="0.2">
      <c r="A3" s="11" t="s">
        <v>2</v>
      </c>
      <c r="B3" s="8" t="s">
        <v>10</v>
      </c>
      <c r="C3" s="63" t="s">
        <v>11</v>
      </c>
      <c r="D3" s="64"/>
      <c r="E3" s="64"/>
      <c r="F3" s="64"/>
      <c r="G3" s="65"/>
      <c r="AC3" s="10" t="s">
        <v>16</v>
      </c>
      <c r="AG3" t="s">
        <v>17</v>
      </c>
    </row>
    <row r="4" spans="1:60" ht="24.95" customHeight="1" x14ac:dyDescent="0.2">
      <c r="A4" s="12" t="s">
        <v>3</v>
      </c>
      <c r="B4" s="13" t="s">
        <v>10</v>
      </c>
      <c r="C4" s="66" t="s">
        <v>12</v>
      </c>
      <c r="D4" s="67"/>
      <c r="E4" s="67"/>
      <c r="F4" s="67"/>
      <c r="G4" s="68"/>
      <c r="AG4" t="s">
        <v>18</v>
      </c>
    </row>
    <row r="5" spans="1:60" x14ac:dyDescent="0.2">
      <c r="D5" s="6"/>
    </row>
    <row r="6" spans="1:60" ht="38.25" x14ac:dyDescent="0.2">
      <c r="A6" s="15" t="s">
        <v>19</v>
      </c>
      <c r="B6" s="17" t="s">
        <v>20</v>
      </c>
      <c r="C6" s="17" t="s">
        <v>21</v>
      </c>
      <c r="D6" s="16" t="s">
        <v>22</v>
      </c>
      <c r="E6" s="15" t="s">
        <v>23</v>
      </c>
      <c r="F6" s="14" t="s">
        <v>24</v>
      </c>
      <c r="G6" s="15" t="s">
        <v>4</v>
      </c>
      <c r="H6" s="18" t="s">
        <v>5</v>
      </c>
      <c r="I6" s="18" t="s">
        <v>25</v>
      </c>
      <c r="J6" s="18" t="s">
        <v>6</v>
      </c>
      <c r="K6" s="18" t="s">
        <v>26</v>
      </c>
      <c r="L6" s="18" t="s">
        <v>27</v>
      </c>
      <c r="M6" s="18" t="s">
        <v>28</v>
      </c>
      <c r="N6" s="18" t="s">
        <v>29</v>
      </c>
      <c r="O6" s="18" t="s">
        <v>30</v>
      </c>
      <c r="P6" s="18" t="s">
        <v>31</v>
      </c>
      <c r="Q6" s="18" t="s">
        <v>32</v>
      </c>
      <c r="R6" s="18" t="s">
        <v>33</v>
      </c>
      <c r="S6" s="18" t="s">
        <v>34</v>
      </c>
      <c r="T6" s="18" t="s">
        <v>35</v>
      </c>
      <c r="U6" s="18" t="s">
        <v>36</v>
      </c>
      <c r="V6" s="18" t="s">
        <v>37</v>
      </c>
      <c r="W6" s="18" t="s">
        <v>38</v>
      </c>
      <c r="X6" s="18" t="s">
        <v>39</v>
      </c>
    </row>
    <row r="7" spans="1:60" hidden="1" x14ac:dyDescent="0.2">
      <c r="A7" s="1"/>
      <c r="B7" s="2"/>
      <c r="C7" s="2"/>
      <c r="D7" s="4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60" x14ac:dyDescent="0.2">
      <c r="A8" s="26" t="s">
        <v>40</v>
      </c>
      <c r="B8" s="27" t="s">
        <v>13</v>
      </c>
      <c r="C8" s="44" t="s">
        <v>14</v>
      </c>
      <c r="D8" s="28"/>
      <c r="E8" s="29"/>
      <c r="F8" s="30"/>
      <c r="G8" s="30">
        <f>SUMIF(AG9:AG45,"&lt;&gt;NOR",G9:G45)</f>
        <v>0</v>
      </c>
      <c r="H8" s="30"/>
      <c r="I8" s="30">
        <f>SUM(I9:I45)</f>
        <v>2539508.9500000002</v>
      </c>
      <c r="J8" s="30"/>
      <c r="K8" s="30">
        <f>SUM(K9:K45)</f>
        <v>388547.05</v>
      </c>
      <c r="L8" s="30"/>
      <c r="M8" s="31">
        <f>SUM(M9:M45)</f>
        <v>0</v>
      </c>
      <c r="N8" s="25"/>
      <c r="O8" s="25">
        <f>SUM(O9:O45)</f>
        <v>0</v>
      </c>
      <c r="P8" s="25"/>
      <c r="Q8" s="25">
        <f>SUM(Q9:Q45)</f>
        <v>0</v>
      </c>
      <c r="R8" s="25"/>
      <c r="S8" s="25"/>
      <c r="T8" s="25"/>
      <c r="U8" s="25"/>
      <c r="V8" s="25">
        <f>SUM(V9:V45)</f>
        <v>471.58000000000004</v>
      </c>
      <c r="W8" s="25"/>
      <c r="X8" s="25"/>
      <c r="AG8" t="s">
        <v>41</v>
      </c>
    </row>
    <row r="9" spans="1:60" outlineLevel="1" x14ac:dyDescent="0.2">
      <c r="A9" s="38">
        <v>1</v>
      </c>
      <c r="B9" s="39" t="s">
        <v>42</v>
      </c>
      <c r="C9" s="45" t="s">
        <v>43</v>
      </c>
      <c r="D9" s="40" t="s">
        <v>44</v>
      </c>
      <c r="E9" s="41">
        <v>53</v>
      </c>
      <c r="F9" s="48"/>
      <c r="G9" s="42">
        <f t="shared" ref="G9:G15" si="0">ROUND(E9*F9,2)</f>
        <v>0</v>
      </c>
      <c r="H9" s="42">
        <v>131.63</v>
      </c>
      <c r="I9" s="42">
        <f t="shared" ref="I9:I15" si="1">ROUND(E9*H9,2)</f>
        <v>6976.39</v>
      </c>
      <c r="J9" s="42">
        <v>245.37</v>
      </c>
      <c r="K9" s="42">
        <f t="shared" ref="K9:K15" si="2">ROUND(E9*J9,2)</f>
        <v>13004.61</v>
      </c>
      <c r="L9" s="42">
        <v>21</v>
      </c>
      <c r="M9" s="43">
        <f t="shared" ref="M9:M15" si="3">G9*(1+L9/100)</f>
        <v>0</v>
      </c>
      <c r="N9" s="24">
        <v>0</v>
      </c>
      <c r="O9" s="24">
        <f t="shared" ref="O9:O15" si="4">ROUND(E9*N9,2)</f>
        <v>0</v>
      </c>
      <c r="P9" s="24">
        <v>0</v>
      </c>
      <c r="Q9" s="24">
        <f t="shared" ref="Q9:Q15" si="5">ROUND(E9*P9,2)</f>
        <v>0</v>
      </c>
      <c r="R9" s="24"/>
      <c r="S9" s="24" t="s">
        <v>45</v>
      </c>
      <c r="T9" s="24" t="s">
        <v>46</v>
      </c>
      <c r="U9" s="24">
        <v>0.42499999999999999</v>
      </c>
      <c r="V9" s="24">
        <f t="shared" ref="V9:V15" si="6">ROUND(E9*U9,2)</f>
        <v>22.53</v>
      </c>
      <c r="W9" s="24"/>
      <c r="X9" s="24" t="s">
        <v>47</v>
      </c>
      <c r="Y9" s="19"/>
      <c r="Z9" s="19"/>
      <c r="AA9" s="19"/>
      <c r="AB9" s="19"/>
      <c r="AC9" s="19"/>
      <c r="AD9" s="19"/>
      <c r="AE9" s="19"/>
      <c r="AF9" s="19"/>
      <c r="AG9" s="19" t="s">
        <v>48</v>
      </c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outlineLevel="1" x14ac:dyDescent="0.2">
      <c r="A10" s="38">
        <v>2</v>
      </c>
      <c r="B10" s="39" t="s">
        <v>49</v>
      </c>
      <c r="C10" s="45" t="s">
        <v>50</v>
      </c>
      <c r="D10" s="40" t="s">
        <v>44</v>
      </c>
      <c r="E10" s="41">
        <v>256</v>
      </c>
      <c r="F10" s="48"/>
      <c r="G10" s="42">
        <f t="shared" si="0"/>
        <v>0</v>
      </c>
      <c r="H10" s="42">
        <v>214.39</v>
      </c>
      <c r="I10" s="42">
        <f t="shared" si="1"/>
        <v>54883.839999999997</v>
      </c>
      <c r="J10" s="42">
        <v>309.61</v>
      </c>
      <c r="K10" s="42">
        <f t="shared" si="2"/>
        <v>79260.160000000003</v>
      </c>
      <c r="L10" s="42">
        <v>21</v>
      </c>
      <c r="M10" s="43">
        <f t="shared" si="3"/>
        <v>0</v>
      </c>
      <c r="N10" s="24">
        <v>0</v>
      </c>
      <c r="O10" s="24">
        <f t="shared" si="4"/>
        <v>0</v>
      </c>
      <c r="P10" s="24">
        <v>0</v>
      </c>
      <c r="Q10" s="24">
        <f t="shared" si="5"/>
        <v>0</v>
      </c>
      <c r="R10" s="24"/>
      <c r="S10" s="24" t="s">
        <v>45</v>
      </c>
      <c r="T10" s="24" t="s">
        <v>46</v>
      </c>
      <c r="U10" s="24">
        <v>0.55100000000000005</v>
      </c>
      <c r="V10" s="24">
        <f t="shared" si="6"/>
        <v>141.06</v>
      </c>
      <c r="W10" s="24"/>
      <c r="X10" s="24" t="s">
        <v>47</v>
      </c>
      <c r="Y10" s="19"/>
      <c r="Z10" s="19"/>
      <c r="AA10" s="19"/>
      <c r="AB10" s="19"/>
      <c r="AC10" s="19"/>
      <c r="AD10" s="19"/>
      <c r="AE10" s="19"/>
      <c r="AF10" s="19"/>
      <c r="AG10" s="19" t="s">
        <v>48</v>
      </c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</row>
    <row r="11" spans="1:60" outlineLevel="1" x14ac:dyDescent="0.2">
      <c r="A11" s="38">
        <v>3</v>
      </c>
      <c r="B11" s="39" t="s">
        <v>51</v>
      </c>
      <c r="C11" s="45" t="s">
        <v>52</v>
      </c>
      <c r="D11" s="40" t="s">
        <v>44</v>
      </c>
      <c r="E11" s="41">
        <v>51</v>
      </c>
      <c r="F11" s="48"/>
      <c r="G11" s="42">
        <f t="shared" si="0"/>
        <v>0</v>
      </c>
      <c r="H11" s="42">
        <v>237.3</v>
      </c>
      <c r="I11" s="42">
        <f t="shared" si="1"/>
        <v>12102.3</v>
      </c>
      <c r="J11" s="42">
        <v>361.7</v>
      </c>
      <c r="K11" s="42">
        <f t="shared" si="2"/>
        <v>18446.7</v>
      </c>
      <c r="L11" s="42">
        <v>21</v>
      </c>
      <c r="M11" s="43">
        <f t="shared" si="3"/>
        <v>0</v>
      </c>
      <c r="N11" s="24">
        <v>0</v>
      </c>
      <c r="O11" s="24">
        <f t="shared" si="4"/>
        <v>0</v>
      </c>
      <c r="P11" s="24">
        <v>0</v>
      </c>
      <c r="Q11" s="24">
        <f t="shared" si="5"/>
        <v>0</v>
      </c>
      <c r="R11" s="24"/>
      <c r="S11" s="24" t="s">
        <v>45</v>
      </c>
      <c r="T11" s="24" t="s">
        <v>46</v>
      </c>
      <c r="U11" s="24">
        <v>0.65300000000000002</v>
      </c>
      <c r="V11" s="24">
        <f t="shared" si="6"/>
        <v>33.299999999999997</v>
      </c>
      <c r="W11" s="24"/>
      <c r="X11" s="24" t="s">
        <v>47</v>
      </c>
      <c r="Y11" s="19"/>
      <c r="Z11" s="19"/>
      <c r="AA11" s="19"/>
      <c r="AB11" s="19"/>
      <c r="AC11" s="19"/>
      <c r="AD11" s="19"/>
      <c r="AE11" s="19"/>
      <c r="AF11" s="19"/>
      <c r="AG11" s="19" t="s">
        <v>48</v>
      </c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</row>
    <row r="12" spans="1:60" outlineLevel="1" x14ac:dyDescent="0.2">
      <c r="A12" s="38">
        <v>4</v>
      </c>
      <c r="B12" s="39" t="s">
        <v>53</v>
      </c>
      <c r="C12" s="45" t="s">
        <v>54</v>
      </c>
      <c r="D12" s="40" t="s">
        <v>55</v>
      </c>
      <c r="E12" s="41">
        <v>25</v>
      </c>
      <c r="F12" s="48"/>
      <c r="G12" s="42">
        <f t="shared" si="0"/>
        <v>0</v>
      </c>
      <c r="H12" s="42">
        <v>62.36</v>
      </c>
      <c r="I12" s="42">
        <f t="shared" si="1"/>
        <v>1559</v>
      </c>
      <c r="J12" s="42">
        <v>47.64</v>
      </c>
      <c r="K12" s="42">
        <f t="shared" si="2"/>
        <v>1191</v>
      </c>
      <c r="L12" s="42">
        <v>21</v>
      </c>
      <c r="M12" s="43">
        <f t="shared" si="3"/>
        <v>0</v>
      </c>
      <c r="N12" s="24">
        <v>0</v>
      </c>
      <c r="O12" s="24">
        <f t="shared" si="4"/>
        <v>0</v>
      </c>
      <c r="P12" s="24">
        <v>0</v>
      </c>
      <c r="Q12" s="24">
        <f t="shared" si="5"/>
        <v>0</v>
      </c>
      <c r="R12" s="24"/>
      <c r="S12" s="24" t="s">
        <v>45</v>
      </c>
      <c r="T12" s="24" t="s">
        <v>46</v>
      </c>
      <c r="U12" s="24">
        <v>6.6000000000000003E-2</v>
      </c>
      <c r="V12" s="24">
        <f t="shared" si="6"/>
        <v>1.65</v>
      </c>
      <c r="W12" s="24"/>
      <c r="X12" s="24" t="s">
        <v>47</v>
      </c>
      <c r="Y12" s="19"/>
      <c r="Z12" s="19"/>
      <c r="AA12" s="19"/>
      <c r="AB12" s="19"/>
      <c r="AC12" s="19"/>
      <c r="AD12" s="19"/>
      <c r="AE12" s="19"/>
      <c r="AF12" s="19"/>
      <c r="AG12" s="19" t="s">
        <v>48</v>
      </c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</row>
    <row r="13" spans="1:60" outlineLevel="1" x14ac:dyDescent="0.2">
      <c r="A13" s="38">
        <v>5</v>
      </c>
      <c r="B13" s="39" t="s">
        <v>56</v>
      </c>
      <c r="C13" s="45" t="s">
        <v>57</v>
      </c>
      <c r="D13" s="40" t="s">
        <v>55</v>
      </c>
      <c r="E13" s="41">
        <v>115</v>
      </c>
      <c r="F13" s="48"/>
      <c r="G13" s="42">
        <f t="shared" si="0"/>
        <v>0</v>
      </c>
      <c r="H13" s="42">
        <v>28.53</v>
      </c>
      <c r="I13" s="42">
        <f t="shared" si="1"/>
        <v>3280.95</v>
      </c>
      <c r="J13" s="42">
        <v>47.47</v>
      </c>
      <c r="K13" s="42">
        <f t="shared" si="2"/>
        <v>5459.05</v>
      </c>
      <c r="L13" s="42">
        <v>21</v>
      </c>
      <c r="M13" s="43">
        <f t="shared" si="3"/>
        <v>0</v>
      </c>
      <c r="N13" s="24">
        <v>0</v>
      </c>
      <c r="O13" s="24">
        <f t="shared" si="4"/>
        <v>0</v>
      </c>
      <c r="P13" s="24">
        <v>0</v>
      </c>
      <c r="Q13" s="24">
        <f t="shared" si="5"/>
        <v>0</v>
      </c>
      <c r="R13" s="24"/>
      <c r="S13" s="24" t="s">
        <v>45</v>
      </c>
      <c r="T13" s="24" t="s">
        <v>46</v>
      </c>
      <c r="U13" s="24">
        <v>6.6000000000000003E-2</v>
      </c>
      <c r="V13" s="24">
        <f t="shared" si="6"/>
        <v>7.59</v>
      </c>
      <c r="W13" s="24"/>
      <c r="X13" s="24" t="s">
        <v>47</v>
      </c>
      <c r="Y13" s="19"/>
      <c r="Z13" s="19"/>
      <c r="AA13" s="19"/>
      <c r="AB13" s="19"/>
      <c r="AC13" s="19"/>
      <c r="AD13" s="19"/>
      <c r="AE13" s="19"/>
      <c r="AF13" s="19"/>
      <c r="AG13" s="19" t="s">
        <v>48</v>
      </c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</row>
    <row r="14" spans="1:60" outlineLevel="1" x14ac:dyDescent="0.2">
      <c r="A14" s="38">
        <v>6</v>
      </c>
      <c r="B14" s="39" t="s">
        <v>58</v>
      </c>
      <c r="C14" s="45" t="s">
        <v>59</v>
      </c>
      <c r="D14" s="40" t="s">
        <v>55</v>
      </c>
      <c r="E14" s="41">
        <v>25</v>
      </c>
      <c r="F14" s="48"/>
      <c r="G14" s="42">
        <f t="shared" si="0"/>
        <v>0</v>
      </c>
      <c r="H14" s="42">
        <v>40.54</v>
      </c>
      <c r="I14" s="42">
        <f t="shared" si="1"/>
        <v>1013.5</v>
      </c>
      <c r="J14" s="42">
        <v>47.46</v>
      </c>
      <c r="K14" s="42">
        <f t="shared" si="2"/>
        <v>1186.5</v>
      </c>
      <c r="L14" s="42">
        <v>21</v>
      </c>
      <c r="M14" s="43">
        <f t="shared" si="3"/>
        <v>0</v>
      </c>
      <c r="N14" s="24">
        <v>0</v>
      </c>
      <c r="O14" s="24">
        <f t="shared" si="4"/>
        <v>0</v>
      </c>
      <c r="P14" s="24">
        <v>0</v>
      </c>
      <c r="Q14" s="24">
        <f t="shared" si="5"/>
        <v>0</v>
      </c>
      <c r="R14" s="24"/>
      <c r="S14" s="24" t="s">
        <v>45</v>
      </c>
      <c r="T14" s="24" t="s">
        <v>46</v>
      </c>
      <c r="U14" s="24">
        <v>6.6000000000000003E-2</v>
      </c>
      <c r="V14" s="24">
        <f t="shared" si="6"/>
        <v>1.65</v>
      </c>
      <c r="W14" s="24"/>
      <c r="X14" s="24" t="s">
        <v>47</v>
      </c>
      <c r="Y14" s="19"/>
      <c r="Z14" s="19"/>
      <c r="AA14" s="19"/>
      <c r="AB14" s="19"/>
      <c r="AC14" s="19"/>
      <c r="AD14" s="19"/>
      <c r="AE14" s="19"/>
      <c r="AF14" s="19"/>
      <c r="AG14" s="19" t="s">
        <v>48</v>
      </c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</row>
    <row r="15" spans="1:60" outlineLevel="1" x14ac:dyDescent="0.2">
      <c r="A15" s="32">
        <v>7</v>
      </c>
      <c r="B15" s="33" t="s">
        <v>60</v>
      </c>
      <c r="C15" s="46" t="s">
        <v>61</v>
      </c>
      <c r="D15" s="34" t="s">
        <v>62</v>
      </c>
      <c r="E15" s="35">
        <v>2.5</v>
      </c>
      <c r="F15" s="49"/>
      <c r="G15" s="36">
        <f t="shared" si="0"/>
        <v>0</v>
      </c>
      <c r="H15" s="36">
        <v>19400</v>
      </c>
      <c r="I15" s="36">
        <f t="shared" si="1"/>
        <v>48500</v>
      </c>
      <c r="J15" s="36">
        <v>0</v>
      </c>
      <c r="K15" s="36">
        <f t="shared" si="2"/>
        <v>0</v>
      </c>
      <c r="L15" s="36">
        <v>21</v>
      </c>
      <c r="M15" s="37">
        <f t="shared" si="3"/>
        <v>0</v>
      </c>
      <c r="N15" s="24">
        <v>0</v>
      </c>
      <c r="O15" s="24">
        <f t="shared" si="4"/>
        <v>0</v>
      </c>
      <c r="P15" s="24">
        <v>0</v>
      </c>
      <c r="Q15" s="24">
        <f t="shared" si="5"/>
        <v>0</v>
      </c>
      <c r="R15" s="24"/>
      <c r="S15" s="24" t="s">
        <v>45</v>
      </c>
      <c r="T15" s="24" t="s">
        <v>46</v>
      </c>
      <c r="U15" s="24">
        <v>0</v>
      </c>
      <c r="V15" s="24">
        <f t="shared" si="6"/>
        <v>0</v>
      </c>
      <c r="W15" s="24"/>
      <c r="X15" s="24" t="s">
        <v>63</v>
      </c>
      <c r="Y15" s="19"/>
      <c r="Z15" s="19"/>
      <c r="AA15" s="19"/>
      <c r="AB15" s="19"/>
      <c r="AC15" s="19"/>
      <c r="AD15" s="19"/>
      <c r="AE15" s="19"/>
      <c r="AF15" s="19"/>
      <c r="AG15" s="19" t="s">
        <v>64</v>
      </c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</row>
    <row r="16" spans="1:60" outlineLevel="1" x14ac:dyDescent="0.2">
      <c r="A16" s="22"/>
      <c r="B16" s="23"/>
      <c r="C16" s="60" t="s">
        <v>65</v>
      </c>
      <c r="D16" s="61"/>
      <c r="E16" s="61"/>
      <c r="F16" s="61"/>
      <c r="G16" s="61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19"/>
      <c r="Z16" s="19"/>
      <c r="AA16" s="19"/>
      <c r="AB16" s="19"/>
      <c r="AC16" s="19"/>
      <c r="AD16" s="19"/>
      <c r="AE16" s="19"/>
      <c r="AF16" s="19"/>
      <c r="AG16" s="19" t="s">
        <v>66</v>
      </c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</row>
    <row r="17" spans="1:60" outlineLevel="1" x14ac:dyDescent="0.2">
      <c r="A17" s="38">
        <v>8</v>
      </c>
      <c r="B17" s="39" t="s">
        <v>67</v>
      </c>
      <c r="C17" s="45" t="s">
        <v>68</v>
      </c>
      <c r="D17" s="40" t="s">
        <v>55</v>
      </c>
      <c r="E17" s="41">
        <v>18</v>
      </c>
      <c r="F17" s="48"/>
      <c r="G17" s="42">
        <f t="shared" ref="G17:G28" si="7">ROUND(E17*F17,2)</f>
        <v>0</v>
      </c>
      <c r="H17" s="42">
        <v>39.81</v>
      </c>
      <c r="I17" s="42">
        <f t="shared" ref="I17:I28" si="8">ROUND(E17*H17,2)</f>
        <v>716.58</v>
      </c>
      <c r="J17" s="42">
        <v>72.19</v>
      </c>
      <c r="K17" s="42">
        <f t="shared" ref="K17:K28" si="9">ROUND(E17*J17,2)</f>
        <v>1299.42</v>
      </c>
      <c r="L17" s="42">
        <v>21</v>
      </c>
      <c r="M17" s="43">
        <f t="shared" ref="M17:M28" si="10">G17*(1+L17/100)</f>
        <v>0</v>
      </c>
      <c r="N17" s="24">
        <v>0</v>
      </c>
      <c r="O17" s="24">
        <f t="shared" ref="O17:O28" si="11">ROUND(E17*N17,2)</f>
        <v>0</v>
      </c>
      <c r="P17" s="24">
        <v>0</v>
      </c>
      <c r="Q17" s="24">
        <f t="shared" ref="Q17:Q28" si="12">ROUND(E17*P17,2)</f>
        <v>0</v>
      </c>
      <c r="R17" s="24"/>
      <c r="S17" s="24" t="s">
        <v>45</v>
      </c>
      <c r="T17" s="24" t="s">
        <v>46</v>
      </c>
      <c r="U17" s="24">
        <v>0.1</v>
      </c>
      <c r="V17" s="24">
        <f t="shared" ref="V17:V28" si="13">ROUND(E17*U17,2)</f>
        <v>1.8</v>
      </c>
      <c r="W17" s="24"/>
      <c r="X17" s="24" t="s">
        <v>47</v>
      </c>
      <c r="Y17" s="19"/>
      <c r="Z17" s="19"/>
      <c r="AA17" s="19"/>
      <c r="AB17" s="19"/>
      <c r="AC17" s="19"/>
      <c r="AD17" s="19"/>
      <c r="AE17" s="19"/>
      <c r="AF17" s="19"/>
      <c r="AG17" s="19" t="s">
        <v>48</v>
      </c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</row>
    <row r="18" spans="1:60" outlineLevel="1" x14ac:dyDescent="0.2">
      <c r="A18" s="38">
        <v>9</v>
      </c>
      <c r="B18" s="39" t="s">
        <v>69</v>
      </c>
      <c r="C18" s="45" t="s">
        <v>70</v>
      </c>
      <c r="D18" s="40" t="s">
        <v>55</v>
      </c>
      <c r="E18" s="41">
        <v>85</v>
      </c>
      <c r="F18" s="48"/>
      <c r="G18" s="42">
        <f t="shared" si="7"/>
        <v>0</v>
      </c>
      <c r="H18" s="42">
        <v>32.229999999999997</v>
      </c>
      <c r="I18" s="42">
        <f t="shared" si="8"/>
        <v>2739.55</v>
      </c>
      <c r="J18" s="42">
        <v>71.77</v>
      </c>
      <c r="K18" s="42">
        <f t="shared" si="9"/>
        <v>6100.45</v>
      </c>
      <c r="L18" s="42">
        <v>21</v>
      </c>
      <c r="M18" s="43">
        <f t="shared" si="10"/>
        <v>0</v>
      </c>
      <c r="N18" s="24">
        <v>0</v>
      </c>
      <c r="O18" s="24">
        <f t="shared" si="11"/>
        <v>0</v>
      </c>
      <c r="P18" s="24">
        <v>0</v>
      </c>
      <c r="Q18" s="24">
        <f t="shared" si="12"/>
        <v>0</v>
      </c>
      <c r="R18" s="24"/>
      <c r="S18" s="24" t="s">
        <v>45</v>
      </c>
      <c r="T18" s="24" t="s">
        <v>46</v>
      </c>
      <c r="U18" s="24">
        <v>0.1</v>
      </c>
      <c r="V18" s="24">
        <f t="shared" si="13"/>
        <v>8.5</v>
      </c>
      <c r="W18" s="24"/>
      <c r="X18" s="24" t="s">
        <v>47</v>
      </c>
      <c r="Y18" s="19"/>
      <c r="Z18" s="19"/>
      <c r="AA18" s="19"/>
      <c r="AB18" s="19"/>
      <c r="AC18" s="19"/>
      <c r="AD18" s="19"/>
      <c r="AE18" s="19"/>
      <c r="AF18" s="19"/>
      <c r="AG18" s="19" t="s">
        <v>48</v>
      </c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</row>
    <row r="19" spans="1:60" outlineLevel="1" x14ac:dyDescent="0.2">
      <c r="A19" s="38">
        <v>10</v>
      </c>
      <c r="B19" s="39" t="s">
        <v>71</v>
      </c>
      <c r="C19" s="45" t="s">
        <v>72</v>
      </c>
      <c r="D19" s="40" t="s">
        <v>55</v>
      </c>
      <c r="E19" s="41">
        <v>18</v>
      </c>
      <c r="F19" s="48"/>
      <c r="G19" s="42">
        <f t="shared" si="7"/>
        <v>0</v>
      </c>
      <c r="H19" s="42">
        <v>32.97</v>
      </c>
      <c r="I19" s="42">
        <f t="shared" si="8"/>
        <v>593.46</v>
      </c>
      <c r="J19" s="42">
        <v>72.03</v>
      </c>
      <c r="K19" s="42">
        <f t="shared" si="9"/>
        <v>1296.54</v>
      </c>
      <c r="L19" s="42">
        <v>21</v>
      </c>
      <c r="M19" s="43">
        <f t="shared" si="10"/>
        <v>0</v>
      </c>
      <c r="N19" s="24">
        <v>0</v>
      </c>
      <c r="O19" s="24">
        <f t="shared" si="11"/>
        <v>0</v>
      </c>
      <c r="P19" s="24">
        <v>0</v>
      </c>
      <c r="Q19" s="24">
        <f t="shared" si="12"/>
        <v>0</v>
      </c>
      <c r="R19" s="24"/>
      <c r="S19" s="24" t="s">
        <v>45</v>
      </c>
      <c r="T19" s="24" t="s">
        <v>46</v>
      </c>
      <c r="U19" s="24">
        <v>0.1</v>
      </c>
      <c r="V19" s="24">
        <f t="shared" si="13"/>
        <v>1.8</v>
      </c>
      <c r="W19" s="24"/>
      <c r="X19" s="24" t="s">
        <v>47</v>
      </c>
      <c r="Y19" s="19"/>
      <c r="Z19" s="19"/>
      <c r="AA19" s="19"/>
      <c r="AB19" s="19"/>
      <c r="AC19" s="19"/>
      <c r="AD19" s="19"/>
      <c r="AE19" s="19"/>
      <c r="AF19" s="19"/>
      <c r="AG19" s="19" t="s">
        <v>48</v>
      </c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</row>
    <row r="20" spans="1:60" outlineLevel="1" x14ac:dyDescent="0.2">
      <c r="A20" s="38">
        <v>11</v>
      </c>
      <c r="B20" s="39" t="s">
        <v>73</v>
      </c>
      <c r="C20" s="45" t="s">
        <v>74</v>
      </c>
      <c r="D20" s="40" t="s">
        <v>44</v>
      </c>
      <c r="E20" s="41">
        <v>360</v>
      </c>
      <c r="F20" s="48"/>
      <c r="G20" s="42">
        <f t="shared" si="7"/>
        <v>0</v>
      </c>
      <c r="H20" s="42">
        <v>0</v>
      </c>
      <c r="I20" s="42">
        <f t="shared" si="8"/>
        <v>0</v>
      </c>
      <c r="J20" s="42">
        <v>14</v>
      </c>
      <c r="K20" s="42">
        <f t="shared" si="9"/>
        <v>5040</v>
      </c>
      <c r="L20" s="42">
        <v>21</v>
      </c>
      <c r="M20" s="43">
        <f t="shared" si="10"/>
        <v>0</v>
      </c>
      <c r="N20" s="24">
        <v>0</v>
      </c>
      <c r="O20" s="24">
        <f t="shared" si="11"/>
        <v>0</v>
      </c>
      <c r="P20" s="24">
        <v>0</v>
      </c>
      <c r="Q20" s="24">
        <f t="shared" si="12"/>
        <v>0</v>
      </c>
      <c r="R20" s="24"/>
      <c r="S20" s="24" t="s">
        <v>45</v>
      </c>
      <c r="T20" s="24" t="s">
        <v>46</v>
      </c>
      <c r="U20" s="24">
        <v>0.02</v>
      </c>
      <c r="V20" s="24">
        <f t="shared" si="13"/>
        <v>7.2</v>
      </c>
      <c r="W20" s="24"/>
      <c r="X20" s="24" t="s">
        <v>47</v>
      </c>
      <c r="Y20" s="19"/>
      <c r="Z20" s="19"/>
      <c r="AA20" s="19"/>
      <c r="AB20" s="19"/>
      <c r="AC20" s="19"/>
      <c r="AD20" s="19"/>
      <c r="AE20" s="19"/>
      <c r="AF20" s="19"/>
      <c r="AG20" s="19" t="s">
        <v>48</v>
      </c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</row>
    <row r="21" spans="1:60" outlineLevel="1" x14ac:dyDescent="0.2">
      <c r="A21" s="38">
        <v>12</v>
      </c>
      <c r="B21" s="39" t="s">
        <v>75</v>
      </c>
      <c r="C21" s="45" t="s">
        <v>76</v>
      </c>
      <c r="D21" s="40" t="s">
        <v>77</v>
      </c>
      <c r="E21" s="41">
        <v>360</v>
      </c>
      <c r="F21" s="48"/>
      <c r="G21" s="42">
        <f t="shared" si="7"/>
        <v>0</v>
      </c>
      <c r="H21" s="42">
        <v>10</v>
      </c>
      <c r="I21" s="42">
        <f t="shared" si="8"/>
        <v>3600</v>
      </c>
      <c r="J21" s="42">
        <v>0</v>
      </c>
      <c r="K21" s="42">
        <f t="shared" si="9"/>
        <v>0</v>
      </c>
      <c r="L21" s="42">
        <v>21</v>
      </c>
      <c r="M21" s="43">
        <f t="shared" si="10"/>
        <v>0</v>
      </c>
      <c r="N21" s="24">
        <v>0</v>
      </c>
      <c r="O21" s="24">
        <f t="shared" si="11"/>
        <v>0</v>
      </c>
      <c r="P21" s="24">
        <v>0</v>
      </c>
      <c r="Q21" s="24">
        <f t="shared" si="12"/>
        <v>0</v>
      </c>
      <c r="R21" s="24"/>
      <c r="S21" s="24" t="s">
        <v>45</v>
      </c>
      <c r="T21" s="24" t="s">
        <v>46</v>
      </c>
      <c r="U21" s="24">
        <v>0</v>
      </c>
      <c r="V21" s="24">
        <f t="shared" si="13"/>
        <v>0</v>
      </c>
      <c r="W21" s="24"/>
      <c r="X21" s="24" t="s">
        <v>47</v>
      </c>
      <c r="Y21" s="19"/>
      <c r="Z21" s="19"/>
      <c r="AA21" s="19"/>
      <c r="AB21" s="19"/>
      <c r="AC21" s="19"/>
      <c r="AD21" s="19"/>
      <c r="AE21" s="19"/>
      <c r="AF21" s="19"/>
      <c r="AG21" s="19" t="s">
        <v>48</v>
      </c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</row>
    <row r="22" spans="1:60" outlineLevel="1" x14ac:dyDescent="0.2">
      <c r="A22" s="38">
        <v>13</v>
      </c>
      <c r="B22" s="39" t="s">
        <v>78</v>
      </c>
      <c r="C22" s="45" t="s">
        <v>79</v>
      </c>
      <c r="D22" s="40" t="s">
        <v>44</v>
      </c>
      <c r="E22" s="41">
        <v>360</v>
      </c>
      <c r="F22" s="48"/>
      <c r="G22" s="42">
        <f t="shared" si="7"/>
        <v>0</v>
      </c>
      <c r="H22" s="42">
        <v>0</v>
      </c>
      <c r="I22" s="42">
        <f t="shared" si="8"/>
        <v>0</v>
      </c>
      <c r="J22" s="42">
        <v>36</v>
      </c>
      <c r="K22" s="42">
        <f t="shared" si="9"/>
        <v>12960</v>
      </c>
      <c r="L22" s="42">
        <v>21</v>
      </c>
      <c r="M22" s="43">
        <f t="shared" si="10"/>
        <v>0</v>
      </c>
      <c r="N22" s="24">
        <v>0</v>
      </c>
      <c r="O22" s="24">
        <f t="shared" si="11"/>
        <v>0</v>
      </c>
      <c r="P22" s="24">
        <v>0</v>
      </c>
      <c r="Q22" s="24">
        <f t="shared" si="12"/>
        <v>0</v>
      </c>
      <c r="R22" s="24"/>
      <c r="S22" s="24" t="s">
        <v>45</v>
      </c>
      <c r="T22" s="24" t="s">
        <v>46</v>
      </c>
      <c r="U22" s="24">
        <v>0.05</v>
      </c>
      <c r="V22" s="24">
        <f t="shared" si="13"/>
        <v>18</v>
      </c>
      <c r="W22" s="24"/>
      <c r="X22" s="24" t="s">
        <v>47</v>
      </c>
      <c r="Y22" s="19"/>
      <c r="Z22" s="19"/>
      <c r="AA22" s="19"/>
      <c r="AB22" s="19"/>
      <c r="AC22" s="19"/>
      <c r="AD22" s="19"/>
      <c r="AE22" s="19"/>
      <c r="AF22" s="19"/>
      <c r="AG22" s="19" t="s">
        <v>48</v>
      </c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</row>
    <row r="23" spans="1:60" outlineLevel="1" x14ac:dyDescent="0.2">
      <c r="A23" s="38">
        <v>14</v>
      </c>
      <c r="B23" s="39" t="s">
        <v>80</v>
      </c>
      <c r="C23" s="45" t="s">
        <v>81</v>
      </c>
      <c r="D23" s="40" t="s">
        <v>82</v>
      </c>
      <c r="E23" s="41">
        <v>18</v>
      </c>
      <c r="F23" s="48"/>
      <c r="G23" s="42">
        <f t="shared" si="7"/>
        <v>0</v>
      </c>
      <c r="H23" s="42">
        <v>0</v>
      </c>
      <c r="I23" s="42">
        <f t="shared" si="8"/>
        <v>0</v>
      </c>
      <c r="J23" s="42">
        <v>719</v>
      </c>
      <c r="K23" s="42">
        <f t="shared" si="9"/>
        <v>12942</v>
      </c>
      <c r="L23" s="42">
        <v>21</v>
      </c>
      <c r="M23" s="43">
        <f t="shared" si="10"/>
        <v>0</v>
      </c>
      <c r="N23" s="24">
        <v>0</v>
      </c>
      <c r="O23" s="24">
        <f t="shared" si="11"/>
        <v>0</v>
      </c>
      <c r="P23" s="24">
        <v>0</v>
      </c>
      <c r="Q23" s="24">
        <f t="shared" si="12"/>
        <v>0</v>
      </c>
      <c r="R23" s="24"/>
      <c r="S23" s="24" t="s">
        <v>45</v>
      </c>
      <c r="T23" s="24" t="s">
        <v>46</v>
      </c>
      <c r="U23" s="24">
        <v>1</v>
      </c>
      <c r="V23" s="24">
        <f t="shared" si="13"/>
        <v>18</v>
      </c>
      <c r="W23" s="24"/>
      <c r="X23" s="24" t="s">
        <v>47</v>
      </c>
      <c r="Y23" s="19"/>
      <c r="Z23" s="19"/>
      <c r="AA23" s="19"/>
      <c r="AB23" s="19"/>
      <c r="AC23" s="19"/>
      <c r="AD23" s="19"/>
      <c r="AE23" s="19"/>
      <c r="AF23" s="19"/>
      <c r="AG23" s="19" t="s">
        <v>48</v>
      </c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</row>
    <row r="24" spans="1:60" ht="22.5" outlineLevel="1" x14ac:dyDescent="0.2">
      <c r="A24" s="38">
        <v>15</v>
      </c>
      <c r="B24" s="39" t="s">
        <v>83</v>
      </c>
      <c r="C24" s="45" t="s">
        <v>84</v>
      </c>
      <c r="D24" s="40" t="s">
        <v>85</v>
      </c>
      <c r="E24" s="41">
        <v>1</v>
      </c>
      <c r="F24" s="48"/>
      <c r="G24" s="42">
        <f t="shared" si="7"/>
        <v>0</v>
      </c>
      <c r="H24" s="42">
        <v>33516.06</v>
      </c>
      <c r="I24" s="42">
        <f t="shared" si="8"/>
        <v>33516.06</v>
      </c>
      <c r="J24" s="42">
        <v>1483.94</v>
      </c>
      <c r="K24" s="42">
        <f t="shared" si="9"/>
        <v>1483.94</v>
      </c>
      <c r="L24" s="42">
        <v>21</v>
      </c>
      <c r="M24" s="43">
        <f t="shared" si="10"/>
        <v>0</v>
      </c>
      <c r="N24" s="24">
        <v>0</v>
      </c>
      <c r="O24" s="24">
        <f t="shared" si="11"/>
        <v>0</v>
      </c>
      <c r="P24" s="24">
        <v>0</v>
      </c>
      <c r="Q24" s="24">
        <f t="shared" si="12"/>
        <v>0</v>
      </c>
      <c r="R24" s="24"/>
      <c r="S24" s="24" t="s">
        <v>45</v>
      </c>
      <c r="T24" s="24" t="s">
        <v>46</v>
      </c>
      <c r="U24" s="24">
        <v>4.5</v>
      </c>
      <c r="V24" s="24">
        <f t="shared" si="13"/>
        <v>4.5</v>
      </c>
      <c r="W24" s="24"/>
      <c r="X24" s="24" t="s">
        <v>47</v>
      </c>
      <c r="Y24" s="19"/>
      <c r="Z24" s="19"/>
      <c r="AA24" s="19"/>
      <c r="AB24" s="19"/>
      <c r="AC24" s="19"/>
      <c r="AD24" s="19"/>
      <c r="AE24" s="19"/>
      <c r="AF24" s="19"/>
      <c r="AG24" s="19" t="s">
        <v>48</v>
      </c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</row>
    <row r="25" spans="1:60" ht="22.5" outlineLevel="1" x14ac:dyDescent="0.2">
      <c r="A25" s="38">
        <v>16</v>
      </c>
      <c r="B25" s="39" t="s">
        <v>86</v>
      </c>
      <c r="C25" s="45" t="s">
        <v>87</v>
      </c>
      <c r="D25" s="40" t="s">
        <v>85</v>
      </c>
      <c r="E25" s="41">
        <v>4</v>
      </c>
      <c r="F25" s="48"/>
      <c r="G25" s="42">
        <f t="shared" si="7"/>
        <v>0</v>
      </c>
      <c r="H25" s="42">
        <v>43888.73</v>
      </c>
      <c r="I25" s="42">
        <f t="shared" si="8"/>
        <v>175554.92</v>
      </c>
      <c r="J25" s="42">
        <v>2111.27</v>
      </c>
      <c r="K25" s="42">
        <f t="shared" si="9"/>
        <v>8445.08</v>
      </c>
      <c r="L25" s="42">
        <v>21</v>
      </c>
      <c r="M25" s="43">
        <f t="shared" si="10"/>
        <v>0</v>
      </c>
      <c r="N25" s="24">
        <v>0</v>
      </c>
      <c r="O25" s="24">
        <f t="shared" si="11"/>
        <v>0</v>
      </c>
      <c r="P25" s="24">
        <v>0</v>
      </c>
      <c r="Q25" s="24">
        <f t="shared" si="12"/>
        <v>0</v>
      </c>
      <c r="R25" s="24"/>
      <c r="S25" s="24" t="s">
        <v>45</v>
      </c>
      <c r="T25" s="24" t="s">
        <v>46</v>
      </c>
      <c r="U25" s="24">
        <v>4.5</v>
      </c>
      <c r="V25" s="24">
        <f t="shared" si="13"/>
        <v>18</v>
      </c>
      <c r="W25" s="24"/>
      <c r="X25" s="24" t="s">
        <v>47</v>
      </c>
      <c r="Y25" s="19"/>
      <c r="Z25" s="19"/>
      <c r="AA25" s="19"/>
      <c r="AB25" s="19"/>
      <c r="AC25" s="19"/>
      <c r="AD25" s="19"/>
      <c r="AE25" s="19"/>
      <c r="AF25" s="19"/>
      <c r="AG25" s="19" t="s">
        <v>48</v>
      </c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</row>
    <row r="26" spans="1:60" outlineLevel="1" x14ac:dyDescent="0.2">
      <c r="A26" s="38">
        <v>17</v>
      </c>
      <c r="B26" s="39" t="s">
        <v>88</v>
      </c>
      <c r="C26" s="45" t="s">
        <v>89</v>
      </c>
      <c r="D26" s="40" t="s">
        <v>90</v>
      </c>
      <c r="E26" s="41">
        <v>1</v>
      </c>
      <c r="F26" s="48"/>
      <c r="G26" s="42">
        <f t="shared" si="7"/>
        <v>0</v>
      </c>
      <c r="H26" s="42">
        <v>24978.73</v>
      </c>
      <c r="I26" s="42">
        <f t="shared" si="8"/>
        <v>24978.73</v>
      </c>
      <c r="J26" s="42">
        <v>703.27</v>
      </c>
      <c r="K26" s="42">
        <f t="shared" si="9"/>
        <v>703.27</v>
      </c>
      <c r="L26" s="42">
        <v>21</v>
      </c>
      <c r="M26" s="43">
        <f t="shared" si="10"/>
        <v>0</v>
      </c>
      <c r="N26" s="24">
        <v>0</v>
      </c>
      <c r="O26" s="24">
        <f t="shared" si="11"/>
        <v>0</v>
      </c>
      <c r="P26" s="24">
        <v>0</v>
      </c>
      <c r="Q26" s="24">
        <f t="shared" si="12"/>
        <v>0</v>
      </c>
      <c r="R26" s="24"/>
      <c r="S26" s="24" t="s">
        <v>45</v>
      </c>
      <c r="T26" s="24" t="s">
        <v>46</v>
      </c>
      <c r="U26" s="24">
        <v>1</v>
      </c>
      <c r="V26" s="24">
        <f t="shared" si="13"/>
        <v>1</v>
      </c>
      <c r="W26" s="24"/>
      <c r="X26" s="24" t="s">
        <v>47</v>
      </c>
      <c r="Y26" s="19"/>
      <c r="Z26" s="19"/>
      <c r="AA26" s="19"/>
      <c r="AB26" s="19"/>
      <c r="AC26" s="19"/>
      <c r="AD26" s="19"/>
      <c r="AE26" s="19"/>
      <c r="AF26" s="19"/>
      <c r="AG26" s="19" t="s">
        <v>48</v>
      </c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</row>
    <row r="27" spans="1:60" outlineLevel="1" x14ac:dyDescent="0.2">
      <c r="A27" s="38">
        <v>18</v>
      </c>
      <c r="B27" s="39" t="s">
        <v>91</v>
      </c>
      <c r="C27" s="45" t="s">
        <v>92</v>
      </c>
      <c r="D27" s="40" t="s">
        <v>55</v>
      </c>
      <c r="E27" s="41">
        <v>10</v>
      </c>
      <c r="F27" s="48"/>
      <c r="G27" s="42">
        <f t="shared" si="7"/>
        <v>0</v>
      </c>
      <c r="H27" s="42">
        <v>0</v>
      </c>
      <c r="I27" s="42">
        <f t="shared" si="8"/>
        <v>0</v>
      </c>
      <c r="J27" s="42">
        <v>8000</v>
      </c>
      <c r="K27" s="42">
        <f t="shared" si="9"/>
        <v>80000</v>
      </c>
      <c r="L27" s="42">
        <v>21</v>
      </c>
      <c r="M27" s="43">
        <f t="shared" si="10"/>
        <v>0</v>
      </c>
      <c r="N27" s="24">
        <v>0</v>
      </c>
      <c r="O27" s="24">
        <f t="shared" si="11"/>
        <v>0</v>
      </c>
      <c r="P27" s="24">
        <v>0</v>
      </c>
      <c r="Q27" s="24">
        <f t="shared" si="12"/>
        <v>0</v>
      </c>
      <c r="R27" s="24"/>
      <c r="S27" s="24" t="s">
        <v>45</v>
      </c>
      <c r="T27" s="24" t="s">
        <v>46</v>
      </c>
      <c r="U27" s="24">
        <v>0</v>
      </c>
      <c r="V27" s="24">
        <f t="shared" si="13"/>
        <v>0</v>
      </c>
      <c r="W27" s="24"/>
      <c r="X27" s="24" t="s">
        <v>47</v>
      </c>
      <c r="Y27" s="19"/>
      <c r="Z27" s="19"/>
      <c r="AA27" s="19"/>
      <c r="AB27" s="19"/>
      <c r="AC27" s="19"/>
      <c r="AD27" s="19"/>
      <c r="AE27" s="19"/>
      <c r="AF27" s="19"/>
      <c r="AG27" s="19" t="s">
        <v>48</v>
      </c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</row>
    <row r="28" spans="1:60" outlineLevel="1" x14ac:dyDescent="0.2">
      <c r="A28" s="32">
        <v>19</v>
      </c>
      <c r="B28" s="33" t="s">
        <v>93</v>
      </c>
      <c r="C28" s="46" t="s">
        <v>94</v>
      </c>
      <c r="D28" s="34" t="s">
        <v>95</v>
      </c>
      <c r="E28" s="35">
        <v>30</v>
      </c>
      <c r="F28" s="49"/>
      <c r="G28" s="36">
        <f t="shared" si="7"/>
        <v>0</v>
      </c>
      <c r="H28" s="36">
        <v>0</v>
      </c>
      <c r="I28" s="36">
        <f t="shared" si="8"/>
        <v>0</v>
      </c>
      <c r="J28" s="36">
        <v>719</v>
      </c>
      <c r="K28" s="36">
        <f t="shared" si="9"/>
        <v>21570</v>
      </c>
      <c r="L28" s="36">
        <v>21</v>
      </c>
      <c r="M28" s="37">
        <f t="shared" si="10"/>
        <v>0</v>
      </c>
      <c r="N28" s="24">
        <v>0</v>
      </c>
      <c r="O28" s="24">
        <f t="shared" si="11"/>
        <v>0</v>
      </c>
      <c r="P28" s="24">
        <v>0</v>
      </c>
      <c r="Q28" s="24">
        <f t="shared" si="12"/>
        <v>0</v>
      </c>
      <c r="R28" s="24"/>
      <c r="S28" s="24" t="s">
        <v>45</v>
      </c>
      <c r="T28" s="24" t="s">
        <v>46</v>
      </c>
      <c r="U28" s="24">
        <v>1</v>
      </c>
      <c r="V28" s="24">
        <f t="shared" si="13"/>
        <v>30</v>
      </c>
      <c r="W28" s="24"/>
      <c r="X28" s="24" t="s">
        <v>47</v>
      </c>
      <c r="Y28" s="19"/>
      <c r="Z28" s="19"/>
      <c r="AA28" s="19"/>
      <c r="AB28" s="19"/>
      <c r="AC28" s="19"/>
      <c r="AD28" s="19"/>
      <c r="AE28" s="19"/>
      <c r="AF28" s="19"/>
      <c r="AG28" s="19" t="s">
        <v>48</v>
      </c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outlineLevel="1" x14ac:dyDescent="0.2">
      <c r="A29" s="22"/>
      <c r="B29" s="23"/>
      <c r="C29" s="60" t="s">
        <v>96</v>
      </c>
      <c r="D29" s="61"/>
      <c r="E29" s="61"/>
      <c r="F29" s="61"/>
      <c r="G29" s="61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19"/>
      <c r="Z29" s="19"/>
      <c r="AA29" s="19"/>
      <c r="AB29" s="19"/>
      <c r="AC29" s="19"/>
      <c r="AD29" s="19"/>
      <c r="AE29" s="19"/>
      <c r="AF29" s="19"/>
      <c r="AG29" s="19" t="s">
        <v>66</v>
      </c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</row>
    <row r="30" spans="1:60" outlineLevel="1" x14ac:dyDescent="0.2">
      <c r="A30" s="32">
        <v>20</v>
      </c>
      <c r="B30" s="33" t="s">
        <v>97</v>
      </c>
      <c r="C30" s="46" t="s">
        <v>98</v>
      </c>
      <c r="D30" s="34" t="s">
        <v>55</v>
      </c>
      <c r="E30" s="35">
        <v>8</v>
      </c>
      <c r="F30" s="49"/>
      <c r="G30" s="36">
        <f>ROUND(E30*F30,2)</f>
        <v>0</v>
      </c>
      <c r="H30" s="36">
        <v>152012.28</v>
      </c>
      <c r="I30" s="36">
        <f>ROUND(E30*H30,2)</f>
        <v>1216098.24</v>
      </c>
      <c r="J30" s="36">
        <v>3247.72</v>
      </c>
      <c r="K30" s="36">
        <f>ROUND(E30*J30,2)</f>
        <v>25981.759999999998</v>
      </c>
      <c r="L30" s="36">
        <v>21</v>
      </c>
      <c r="M30" s="37">
        <f>G30*(1+L30/100)</f>
        <v>0</v>
      </c>
      <c r="N30" s="24">
        <v>0</v>
      </c>
      <c r="O30" s="24">
        <f>ROUND(E30*N30,2)</f>
        <v>0</v>
      </c>
      <c r="P30" s="24">
        <v>0</v>
      </c>
      <c r="Q30" s="24">
        <f>ROUND(E30*P30,2)</f>
        <v>0</v>
      </c>
      <c r="R30" s="24"/>
      <c r="S30" s="24" t="s">
        <v>45</v>
      </c>
      <c r="T30" s="24" t="s">
        <v>46</v>
      </c>
      <c r="U30" s="24">
        <v>6</v>
      </c>
      <c r="V30" s="24">
        <f>ROUND(E30*U30,2)</f>
        <v>48</v>
      </c>
      <c r="W30" s="24"/>
      <c r="X30" s="24" t="s">
        <v>47</v>
      </c>
      <c r="Y30" s="19"/>
      <c r="Z30" s="19"/>
      <c r="AA30" s="19"/>
      <c r="AB30" s="19"/>
      <c r="AC30" s="19"/>
      <c r="AD30" s="19"/>
      <c r="AE30" s="19"/>
      <c r="AF30" s="19"/>
      <c r="AG30" s="19" t="s">
        <v>48</v>
      </c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outlineLevel="1" x14ac:dyDescent="0.2">
      <c r="A31" s="22"/>
      <c r="B31" s="23"/>
      <c r="C31" s="60" t="s">
        <v>99</v>
      </c>
      <c r="D31" s="61"/>
      <c r="E31" s="61"/>
      <c r="F31" s="61"/>
      <c r="G31" s="61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19"/>
      <c r="Z31" s="19"/>
      <c r="AA31" s="19"/>
      <c r="AB31" s="19"/>
      <c r="AC31" s="19"/>
      <c r="AD31" s="19"/>
      <c r="AE31" s="19"/>
      <c r="AF31" s="19"/>
      <c r="AG31" s="19" t="s">
        <v>66</v>
      </c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</row>
    <row r="32" spans="1:60" outlineLevel="1" x14ac:dyDescent="0.2">
      <c r="A32" s="32">
        <v>21</v>
      </c>
      <c r="B32" s="33" t="s">
        <v>100</v>
      </c>
      <c r="C32" s="46" t="s">
        <v>101</v>
      </c>
      <c r="D32" s="34" t="s">
        <v>55</v>
      </c>
      <c r="E32" s="35">
        <v>2</v>
      </c>
      <c r="F32" s="49"/>
      <c r="G32" s="36">
        <f>ROUND(E32*F32,2)</f>
        <v>0</v>
      </c>
      <c r="H32" s="36">
        <v>117381.71</v>
      </c>
      <c r="I32" s="36">
        <f>ROUND(E32*H32,2)</f>
        <v>234763.42</v>
      </c>
      <c r="J32" s="36">
        <v>1618.29</v>
      </c>
      <c r="K32" s="36">
        <f>ROUND(E32*J32,2)</f>
        <v>3236.58</v>
      </c>
      <c r="L32" s="36">
        <v>21</v>
      </c>
      <c r="M32" s="37">
        <f>G32*(1+L32/100)</f>
        <v>0</v>
      </c>
      <c r="N32" s="24">
        <v>0</v>
      </c>
      <c r="O32" s="24">
        <f>ROUND(E32*N32,2)</f>
        <v>0</v>
      </c>
      <c r="P32" s="24">
        <v>0</v>
      </c>
      <c r="Q32" s="24">
        <f>ROUND(E32*P32,2)</f>
        <v>0</v>
      </c>
      <c r="R32" s="24"/>
      <c r="S32" s="24" t="s">
        <v>45</v>
      </c>
      <c r="T32" s="24" t="s">
        <v>46</v>
      </c>
      <c r="U32" s="24">
        <v>3</v>
      </c>
      <c r="V32" s="24">
        <f>ROUND(E32*U32,2)</f>
        <v>6</v>
      </c>
      <c r="W32" s="24"/>
      <c r="X32" s="24" t="s">
        <v>47</v>
      </c>
      <c r="Y32" s="19"/>
      <c r="Z32" s="19"/>
      <c r="AA32" s="19"/>
      <c r="AB32" s="19"/>
      <c r="AC32" s="19"/>
      <c r="AD32" s="19"/>
      <c r="AE32" s="19"/>
      <c r="AF32" s="19"/>
      <c r="AG32" s="19" t="s">
        <v>48</v>
      </c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</row>
    <row r="33" spans="1:60" outlineLevel="1" x14ac:dyDescent="0.2">
      <c r="A33" s="22"/>
      <c r="B33" s="23"/>
      <c r="C33" s="60" t="s">
        <v>102</v>
      </c>
      <c r="D33" s="61"/>
      <c r="E33" s="61"/>
      <c r="F33" s="61"/>
      <c r="G33" s="61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19"/>
      <c r="Z33" s="19"/>
      <c r="AA33" s="19"/>
      <c r="AB33" s="19"/>
      <c r="AC33" s="19"/>
      <c r="AD33" s="19"/>
      <c r="AE33" s="19"/>
      <c r="AF33" s="19"/>
      <c r="AG33" s="19" t="s">
        <v>66</v>
      </c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</row>
    <row r="34" spans="1:60" outlineLevel="1" x14ac:dyDescent="0.2">
      <c r="A34" s="32">
        <v>22</v>
      </c>
      <c r="B34" s="33" t="s">
        <v>103</v>
      </c>
      <c r="C34" s="46" t="s">
        <v>104</v>
      </c>
      <c r="D34" s="34" t="s">
        <v>55</v>
      </c>
      <c r="E34" s="35">
        <v>2</v>
      </c>
      <c r="F34" s="49"/>
      <c r="G34" s="36">
        <f>ROUND(E34*F34,2)</f>
        <v>0</v>
      </c>
      <c r="H34" s="36">
        <v>58800</v>
      </c>
      <c r="I34" s="36">
        <f>ROUND(E34*H34,2)</f>
        <v>117600</v>
      </c>
      <c r="J34" s="36">
        <v>0</v>
      </c>
      <c r="K34" s="36">
        <f>ROUND(E34*J34,2)</f>
        <v>0</v>
      </c>
      <c r="L34" s="36">
        <v>21</v>
      </c>
      <c r="M34" s="37">
        <f>G34*(1+L34/100)</f>
        <v>0</v>
      </c>
      <c r="N34" s="24">
        <v>0</v>
      </c>
      <c r="O34" s="24">
        <f>ROUND(E34*N34,2)</f>
        <v>0</v>
      </c>
      <c r="P34" s="24">
        <v>0</v>
      </c>
      <c r="Q34" s="24">
        <f>ROUND(E34*P34,2)</f>
        <v>0</v>
      </c>
      <c r="R34" s="24"/>
      <c r="S34" s="24" t="s">
        <v>45</v>
      </c>
      <c r="T34" s="24" t="s">
        <v>46</v>
      </c>
      <c r="U34" s="24">
        <v>0</v>
      </c>
      <c r="V34" s="24">
        <f>ROUND(E34*U34,2)</f>
        <v>0</v>
      </c>
      <c r="W34" s="24"/>
      <c r="X34" s="24" t="s">
        <v>47</v>
      </c>
      <c r="Y34" s="19"/>
      <c r="Z34" s="19"/>
      <c r="AA34" s="19"/>
      <c r="AB34" s="19"/>
      <c r="AC34" s="19"/>
      <c r="AD34" s="19"/>
      <c r="AE34" s="19"/>
      <c r="AF34" s="19"/>
      <c r="AG34" s="19" t="s">
        <v>48</v>
      </c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</row>
    <row r="35" spans="1:60" outlineLevel="1" x14ac:dyDescent="0.2">
      <c r="A35" s="22"/>
      <c r="B35" s="23"/>
      <c r="C35" s="60" t="s">
        <v>102</v>
      </c>
      <c r="D35" s="61"/>
      <c r="E35" s="61"/>
      <c r="F35" s="61"/>
      <c r="G35" s="61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19"/>
      <c r="Z35" s="19"/>
      <c r="AA35" s="19"/>
      <c r="AB35" s="19"/>
      <c r="AC35" s="19"/>
      <c r="AD35" s="19"/>
      <c r="AE35" s="19"/>
      <c r="AF35" s="19"/>
      <c r="AG35" s="19" t="s">
        <v>66</v>
      </c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</row>
    <row r="36" spans="1:60" outlineLevel="1" x14ac:dyDescent="0.2">
      <c r="A36" s="32">
        <v>23</v>
      </c>
      <c r="B36" s="33" t="s">
        <v>105</v>
      </c>
      <c r="C36" s="46" t="s">
        <v>106</v>
      </c>
      <c r="D36" s="34" t="s">
        <v>55</v>
      </c>
      <c r="E36" s="35">
        <v>11</v>
      </c>
      <c r="F36" s="49"/>
      <c r="G36" s="36">
        <f>ROUND(E36*F36,2)</f>
        <v>0</v>
      </c>
      <c r="H36" s="36">
        <v>37032.699999999997</v>
      </c>
      <c r="I36" s="36">
        <f>ROUND(E36*H36,2)</f>
        <v>407359.7</v>
      </c>
      <c r="J36" s="36">
        <v>1607.3</v>
      </c>
      <c r="K36" s="36">
        <f>ROUND(E36*J36,2)</f>
        <v>17680.3</v>
      </c>
      <c r="L36" s="36">
        <v>21</v>
      </c>
      <c r="M36" s="37">
        <f>G36*(1+L36/100)</f>
        <v>0</v>
      </c>
      <c r="N36" s="24">
        <v>0</v>
      </c>
      <c r="O36" s="24">
        <f>ROUND(E36*N36,2)</f>
        <v>0</v>
      </c>
      <c r="P36" s="24">
        <v>0</v>
      </c>
      <c r="Q36" s="24">
        <f>ROUND(E36*P36,2)</f>
        <v>0</v>
      </c>
      <c r="R36" s="24"/>
      <c r="S36" s="24" t="s">
        <v>45</v>
      </c>
      <c r="T36" s="24" t="s">
        <v>46</v>
      </c>
      <c r="U36" s="24">
        <v>3</v>
      </c>
      <c r="V36" s="24">
        <f>ROUND(E36*U36,2)</f>
        <v>33</v>
      </c>
      <c r="W36" s="24"/>
      <c r="X36" s="24" t="s">
        <v>47</v>
      </c>
      <c r="Y36" s="19"/>
      <c r="Z36" s="19"/>
      <c r="AA36" s="19"/>
      <c r="AB36" s="19"/>
      <c r="AC36" s="19"/>
      <c r="AD36" s="19"/>
      <c r="AE36" s="19"/>
      <c r="AF36" s="19"/>
      <c r="AG36" s="19" t="s">
        <v>48</v>
      </c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</row>
    <row r="37" spans="1:60" outlineLevel="1" x14ac:dyDescent="0.2">
      <c r="A37" s="22"/>
      <c r="B37" s="23"/>
      <c r="C37" s="60" t="s">
        <v>107</v>
      </c>
      <c r="D37" s="61"/>
      <c r="E37" s="61"/>
      <c r="F37" s="61"/>
      <c r="G37" s="61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19"/>
      <c r="Z37" s="19"/>
      <c r="AA37" s="19"/>
      <c r="AB37" s="19"/>
      <c r="AC37" s="19"/>
      <c r="AD37" s="19"/>
      <c r="AE37" s="19"/>
      <c r="AF37" s="19"/>
      <c r="AG37" s="19" t="s">
        <v>66</v>
      </c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outlineLevel="1" x14ac:dyDescent="0.2">
      <c r="A38" s="32">
        <v>24</v>
      </c>
      <c r="B38" s="33" t="s">
        <v>108</v>
      </c>
      <c r="C38" s="46" t="s">
        <v>109</v>
      </c>
      <c r="D38" s="34" t="s">
        <v>55</v>
      </c>
      <c r="E38" s="35">
        <v>4</v>
      </c>
      <c r="F38" s="49"/>
      <c r="G38" s="36">
        <f>ROUND(E38*F38,2)</f>
        <v>0</v>
      </c>
      <c r="H38" s="36">
        <v>25156.5</v>
      </c>
      <c r="I38" s="36">
        <f>ROUND(E38*H38,2)</f>
        <v>100626</v>
      </c>
      <c r="J38" s="36">
        <v>1593.5</v>
      </c>
      <c r="K38" s="36">
        <f>ROUND(E38*J38,2)</f>
        <v>6374</v>
      </c>
      <c r="L38" s="36">
        <v>21</v>
      </c>
      <c r="M38" s="37">
        <f>G38*(1+L38/100)</f>
        <v>0</v>
      </c>
      <c r="N38" s="24">
        <v>0</v>
      </c>
      <c r="O38" s="24">
        <f>ROUND(E38*N38,2)</f>
        <v>0</v>
      </c>
      <c r="P38" s="24">
        <v>0</v>
      </c>
      <c r="Q38" s="24">
        <f>ROUND(E38*P38,2)</f>
        <v>0</v>
      </c>
      <c r="R38" s="24"/>
      <c r="S38" s="24" t="s">
        <v>45</v>
      </c>
      <c r="T38" s="24" t="s">
        <v>46</v>
      </c>
      <c r="U38" s="24">
        <v>3</v>
      </c>
      <c r="V38" s="24">
        <f>ROUND(E38*U38,2)</f>
        <v>12</v>
      </c>
      <c r="W38" s="24"/>
      <c r="X38" s="24" t="s">
        <v>47</v>
      </c>
      <c r="Y38" s="19"/>
      <c r="Z38" s="19"/>
      <c r="AA38" s="19"/>
      <c r="AB38" s="19"/>
      <c r="AC38" s="19"/>
      <c r="AD38" s="19"/>
      <c r="AE38" s="19"/>
      <c r="AF38" s="19"/>
      <c r="AG38" s="19" t="s">
        <v>48</v>
      </c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</row>
    <row r="39" spans="1:60" outlineLevel="1" x14ac:dyDescent="0.2">
      <c r="A39" s="22"/>
      <c r="B39" s="23"/>
      <c r="C39" s="60" t="s">
        <v>107</v>
      </c>
      <c r="D39" s="61"/>
      <c r="E39" s="61"/>
      <c r="F39" s="61"/>
      <c r="G39" s="61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19"/>
      <c r="Z39" s="19"/>
      <c r="AA39" s="19"/>
      <c r="AB39" s="19"/>
      <c r="AC39" s="19"/>
      <c r="AD39" s="19"/>
      <c r="AE39" s="19"/>
      <c r="AF39" s="19"/>
      <c r="AG39" s="19" t="s">
        <v>66</v>
      </c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22.5" outlineLevel="1" x14ac:dyDescent="0.2">
      <c r="A40" s="32">
        <v>25</v>
      </c>
      <c r="B40" s="33" t="s">
        <v>110</v>
      </c>
      <c r="C40" s="46" t="s">
        <v>111</v>
      </c>
      <c r="D40" s="34" t="s">
        <v>55</v>
      </c>
      <c r="E40" s="35">
        <v>7</v>
      </c>
      <c r="F40" s="49"/>
      <c r="G40" s="36">
        <f>ROUND(E40*F40,2)</f>
        <v>0</v>
      </c>
      <c r="H40" s="36">
        <v>13292.33</v>
      </c>
      <c r="I40" s="36">
        <f>ROUND(E40*H40,2)</f>
        <v>93046.31</v>
      </c>
      <c r="J40" s="36">
        <v>1557.67</v>
      </c>
      <c r="K40" s="36">
        <f>ROUND(E40*J40,2)</f>
        <v>10903.69</v>
      </c>
      <c r="L40" s="36">
        <v>21</v>
      </c>
      <c r="M40" s="37">
        <f>G40*(1+L40/100)</f>
        <v>0</v>
      </c>
      <c r="N40" s="24">
        <v>0</v>
      </c>
      <c r="O40" s="24">
        <f>ROUND(E40*N40,2)</f>
        <v>0</v>
      </c>
      <c r="P40" s="24">
        <v>0</v>
      </c>
      <c r="Q40" s="24">
        <f>ROUND(E40*P40,2)</f>
        <v>0</v>
      </c>
      <c r="R40" s="24"/>
      <c r="S40" s="24" t="s">
        <v>45</v>
      </c>
      <c r="T40" s="24" t="s">
        <v>46</v>
      </c>
      <c r="U40" s="24">
        <v>3</v>
      </c>
      <c r="V40" s="24">
        <f>ROUND(E40*U40,2)</f>
        <v>21</v>
      </c>
      <c r="W40" s="24"/>
      <c r="X40" s="24" t="s">
        <v>47</v>
      </c>
      <c r="Y40" s="19"/>
      <c r="Z40" s="19"/>
      <c r="AA40" s="19"/>
      <c r="AB40" s="19"/>
      <c r="AC40" s="19"/>
      <c r="AD40" s="19"/>
      <c r="AE40" s="19"/>
      <c r="AF40" s="19"/>
      <c r="AG40" s="19" t="s">
        <v>48</v>
      </c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</row>
    <row r="41" spans="1:60" outlineLevel="1" x14ac:dyDescent="0.2">
      <c r="A41" s="22"/>
      <c r="B41" s="23"/>
      <c r="C41" s="60" t="s">
        <v>107</v>
      </c>
      <c r="D41" s="61"/>
      <c r="E41" s="61"/>
      <c r="F41" s="61"/>
      <c r="G41" s="61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19"/>
      <c r="Z41" s="19"/>
      <c r="AA41" s="19"/>
      <c r="AB41" s="19"/>
      <c r="AC41" s="19"/>
      <c r="AD41" s="19"/>
      <c r="AE41" s="19"/>
      <c r="AF41" s="19"/>
      <c r="AG41" s="19" t="s">
        <v>66</v>
      </c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outlineLevel="1" x14ac:dyDescent="0.2">
      <c r="A42" s="38">
        <v>26</v>
      </c>
      <c r="B42" s="39" t="s">
        <v>112</v>
      </c>
      <c r="C42" s="45" t="s">
        <v>113</v>
      </c>
      <c r="D42" s="40" t="s">
        <v>82</v>
      </c>
      <c r="E42" s="41">
        <v>1</v>
      </c>
      <c r="F42" s="48"/>
      <c r="G42" s="42">
        <f>ROUND(E42*F42,2)</f>
        <v>0</v>
      </c>
      <c r="H42" s="42">
        <v>0</v>
      </c>
      <c r="I42" s="42">
        <f>ROUND(E42*H42,2)</f>
        <v>0</v>
      </c>
      <c r="J42" s="42">
        <v>10820</v>
      </c>
      <c r="K42" s="42">
        <f>ROUND(E42*J42,2)</f>
        <v>10820</v>
      </c>
      <c r="L42" s="42">
        <v>21</v>
      </c>
      <c r="M42" s="43">
        <f>G42*(1+L42/100)</f>
        <v>0</v>
      </c>
      <c r="N42" s="24">
        <v>0</v>
      </c>
      <c r="O42" s="24">
        <f>ROUND(E42*N42,2)</f>
        <v>0</v>
      </c>
      <c r="P42" s="24">
        <v>0</v>
      </c>
      <c r="Q42" s="24">
        <f>ROUND(E42*P42,2)</f>
        <v>0</v>
      </c>
      <c r="R42" s="24"/>
      <c r="S42" s="24" t="s">
        <v>45</v>
      </c>
      <c r="T42" s="24" t="s">
        <v>46</v>
      </c>
      <c r="U42" s="24">
        <v>10</v>
      </c>
      <c r="V42" s="24">
        <f>ROUND(E42*U42,2)</f>
        <v>10</v>
      </c>
      <c r="W42" s="24"/>
      <c r="X42" s="24" t="s">
        <v>47</v>
      </c>
      <c r="Y42" s="19"/>
      <c r="Z42" s="19"/>
      <c r="AA42" s="19"/>
      <c r="AB42" s="19"/>
      <c r="AC42" s="19"/>
      <c r="AD42" s="19"/>
      <c r="AE42" s="19"/>
      <c r="AF42" s="19"/>
      <c r="AG42" s="19" t="s">
        <v>48</v>
      </c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</row>
    <row r="43" spans="1:60" outlineLevel="1" x14ac:dyDescent="0.2">
      <c r="A43" s="38">
        <v>27</v>
      </c>
      <c r="B43" s="39" t="s">
        <v>114</v>
      </c>
      <c r="C43" s="45" t="s">
        <v>115</v>
      </c>
      <c r="D43" s="40" t="s">
        <v>82</v>
      </c>
      <c r="E43" s="41">
        <v>1</v>
      </c>
      <c r="F43" s="48"/>
      <c r="G43" s="42">
        <f>ROUND(E43*F43,2)</f>
        <v>0</v>
      </c>
      <c r="H43" s="42">
        <v>0</v>
      </c>
      <c r="I43" s="42">
        <f>ROUND(E43*H43,2)</f>
        <v>0</v>
      </c>
      <c r="J43" s="42">
        <v>7637</v>
      </c>
      <c r="K43" s="42">
        <f>ROUND(E43*J43,2)</f>
        <v>7637</v>
      </c>
      <c r="L43" s="42">
        <v>21</v>
      </c>
      <c r="M43" s="43">
        <f>G43*(1+L43/100)</f>
        <v>0</v>
      </c>
      <c r="N43" s="24">
        <v>0</v>
      </c>
      <c r="O43" s="24">
        <f>ROUND(E43*N43,2)</f>
        <v>0</v>
      </c>
      <c r="P43" s="24">
        <v>0</v>
      </c>
      <c r="Q43" s="24">
        <f>ROUND(E43*P43,2)</f>
        <v>0</v>
      </c>
      <c r="R43" s="24"/>
      <c r="S43" s="24" t="s">
        <v>45</v>
      </c>
      <c r="T43" s="24" t="s">
        <v>46</v>
      </c>
      <c r="U43" s="24">
        <v>10</v>
      </c>
      <c r="V43" s="24">
        <f>ROUND(E43*U43,2)</f>
        <v>10</v>
      </c>
      <c r="W43" s="24"/>
      <c r="X43" s="24" t="s">
        <v>47</v>
      </c>
      <c r="Y43" s="19"/>
      <c r="Z43" s="19"/>
      <c r="AA43" s="19"/>
      <c r="AB43" s="19"/>
      <c r="AC43" s="19"/>
      <c r="AD43" s="19"/>
      <c r="AE43" s="19"/>
      <c r="AF43" s="19"/>
      <c r="AG43" s="19" t="s">
        <v>48</v>
      </c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</row>
    <row r="44" spans="1:60" outlineLevel="1" x14ac:dyDescent="0.2">
      <c r="A44" s="38">
        <v>28</v>
      </c>
      <c r="B44" s="39" t="s">
        <v>116</v>
      </c>
      <c r="C44" s="45" t="s">
        <v>117</v>
      </c>
      <c r="D44" s="40" t="s">
        <v>82</v>
      </c>
      <c r="E44" s="41">
        <v>1</v>
      </c>
      <c r="F44" s="48"/>
      <c r="G44" s="42">
        <f>ROUND(E44*F44,2)</f>
        <v>0</v>
      </c>
      <c r="H44" s="42">
        <v>0</v>
      </c>
      <c r="I44" s="42">
        <f>ROUND(E44*H44,2)</f>
        <v>0</v>
      </c>
      <c r="J44" s="42">
        <v>20525</v>
      </c>
      <c r="K44" s="42">
        <f>ROUND(E44*J44,2)</f>
        <v>20525</v>
      </c>
      <c r="L44" s="42">
        <v>21</v>
      </c>
      <c r="M44" s="43">
        <f>G44*(1+L44/100)</f>
        <v>0</v>
      </c>
      <c r="N44" s="24">
        <v>0</v>
      </c>
      <c r="O44" s="24">
        <f>ROUND(E44*N44,2)</f>
        <v>0</v>
      </c>
      <c r="P44" s="24">
        <v>0</v>
      </c>
      <c r="Q44" s="24">
        <f>ROUND(E44*P44,2)</f>
        <v>0</v>
      </c>
      <c r="R44" s="24"/>
      <c r="S44" s="24" t="s">
        <v>45</v>
      </c>
      <c r="T44" s="24" t="s">
        <v>46</v>
      </c>
      <c r="U44" s="24">
        <v>15</v>
      </c>
      <c r="V44" s="24">
        <f>ROUND(E44*U44,2)</f>
        <v>15</v>
      </c>
      <c r="W44" s="24"/>
      <c r="X44" s="24" t="s">
        <v>47</v>
      </c>
      <c r="Y44" s="19"/>
      <c r="Z44" s="19"/>
      <c r="AA44" s="19"/>
      <c r="AB44" s="19"/>
      <c r="AC44" s="19"/>
      <c r="AD44" s="19"/>
      <c r="AE44" s="19"/>
      <c r="AF44" s="19"/>
      <c r="AG44" s="19" t="s">
        <v>48</v>
      </c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outlineLevel="1" x14ac:dyDescent="0.2">
      <c r="A45" s="32">
        <v>29</v>
      </c>
      <c r="B45" s="33" t="s">
        <v>118</v>
      </c>
      <c r="C45" s="46" t="s">
        <v>119</v>
      </c>
      <c r="D45" s="34" t="s">
        <v>82</v>
      </c>
      <c r="E45" s="35">
        <v>1</v>
      </c>
      <c r="F45" s="49"/>
      <c r="G45" s="36">
        <f>ROUND(E45*F45,2)</f>
        <v>0</v>
      </c>
      <c r="H45" s="36">
        <v>0</v>
      </c>
      <c r="I45" s="36">
        <f>ROUND(E45*H45,2)</f>
        <v>0</v>
      </c>
      <c r="J45" s="36">
        <v>15000</v>
      </c>
      <c r="K45" s="36">
        <f>ROUND(E45*J45,2)</f>
        <v>15000</v>
      </c>
      <c r="L45" s="36">
        <v>21</v>
      </c>
      <c r="M45" s="37">
        <f>G45*(1+L45/100)</f>
        <v>0</v>
      </c>
      <c r="N45" s="24">
        <v>0</v>
      </c>
      <c r="O45" s="24">
        <f>ROUND(E45*N45,2)</f>
        <v>0</v>
      </c>
      <c r="P45" s="24">
        <v>0</v>
      </c>
      <c r="Q45" s="24">
        <f>ROUND(E45*P45,2)</f>
        <v>0</v>
      </c>
      <c r="R45" s="24"/>
      <c r="S45" s="24" t="s">
        <v>45</v>
      </c>
      <c r="T45" s="24" t="s">
        <v>46</v>
      </c>
      <c r="U45" s="24">
        <v>0</v>
      </c>
      <c r="V45" s="24">
        <f>ROUND(E45*U45,2)</f>
        <v>0</v>
      </c>
      <c r="W45" s="24"/>
      <c r="X45" s="24" t="s">
        <v>120</v>
      </c>
      <c r="Y45" s="19"/>
      <c r="Z45" s="19"/>
      <c r="AA45" s="19"/>
      <c r="AB45" s="19"/>
      <c r="AC45" s="19"/>
      <c r="AD45" s="19"/>
      <c r="AE45" s="19"/>
      <c r="AF45" s="19"/>
      <c r="AG45" s="19" t="s">
        <v>121</v>
      </c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13.5" thickBot="1" x14ac:dyDescent="0.25">
      <c r="A46" s="1"/>
      <c r="B46" s="2"/>
      <c r="C46" s="47"/>
      <c r="D46" s="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AE46">
        <v>15</v>
      </c>
      <c r="AF46">
        <v>21</v>
      </c>
      <c r="AG46" t="s">
        <v>27</v>
      </c>
    </row>
    <row r="47" spans="1:60" ht="13.5" thickBot="1" x14ac:dyDescent="0.25">
      <c r="C47" s="50" t="s">
        <v>124</v>
      </c>
      <c r="D47" s="51"/>
      <c r="E47" s="52"/>
      <c r="F47" s="53"/>
      <c r="G47" s="53">
        <f>G45+G44+G43+G42+G40+G38+G36+G34+G32+G30+G28+G27+G26+G25+G24+G23+G22+G21+G20+G19+G18+G17+G15+G14+G13+G12+G11+G10+G9</f>
        <v>0</v>
      </c>
      <c r="H47" s="53">
        <f t="shared" ref="H47:M47" si="14">H45+H44+H43+H42+H40+H38+H36+H34+H32+H30+H28+H27+H26+H25+H24+H23+H22+H21+H20+H19+H18+H17+H15+H14+H13+H12+H11+H10+H9</f>
        <v>526288.80000000005</v>
      </c>
      <c r="I47" s="53">
        <f t="shared" si="14"/>
        <v>2539508.9499999997</v>
      </c>
      <c r="J47" s="53">
        <f t="shared" si="14"/>
        <v>78668.200000000026</v>
      </c>
      <c r="K47" s="53">
        <f t="shared" si="14"/>
        <v>388547.04999999993</v>
      </c>
      <c r="L47" s="53"/>
      <c r="M47" s="54">
        <f t="shared" si="14"/>
        <v>0</v>
      </c>
      <c r="AG47" t="s">
        <v>122</v>
      </c>
    </row>
    <row r="48" spans="1:60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  <row r="4991" spans="4:4" x14ac:dyDescent="0.2">
      <c r="D4991" s="6"/>
    </row>
    <row r="4992" spans="4:4" x14ac:dyDescent="0.2">
      <c r="D4992" s="6"/>
    </row>
    <row r="4993" spans="4:4" x14ac:dyDescent="0.2">
      <c r="D4993" s="6"/>
    </row>
    <row r="4994" spans="4:4" x14ac:dyDescent="0.2">
      <c r="D4994" s="6"/>
    </row>
    <row r="4995" spans="4:4" x14ac:dyDescent="0.2">
      <c r="D4995" s="6"/>
    </row>
    <row r="4996" spans="4:4" x14ac:dyDescent="0.2">
      <c r="D4996" s="6"/>
    </row>
    <row r="4997" spans="4:4" x14ac:dyDescent="0.2">
      <c r="D4997" s="6"/>
    </row>
    <row r="4998" spans="4:4" x14ac:dyDescent="0.2">
      <c r="D4998" s="6"/>
    </row>
  </sheetData>
  <mergeCells count="12">
    <mergeCell ref="C29:G29"/>
    <mergeCell ref="A1:G1"/>
    <mergeCell ref="C2:G2"/>
    <mergeCell ref="C3:G3"/>
    <mergeCell ref="C4:G4"/>
    <mergeCell ref="C16:G16"/>
    <mergeCell ref="C41:G41"/>
    <mergeCell ref="C31:G31"/>
    <mergeCell ref="C33:G33"/>
    <mergeCell ref="C35:G35"/>
    <mergeCell ref="C37:G37"/>
    <mergeCell ref="C39:G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01 01 Pol</vt:lpstr>
      <vt:lpstr>'01 01 Pol'!Názvy_tisku</vt:lpstr>
      <vt:lpstr>'01 01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Prochazka, Marek</dc:creator>
  <cp:lastModifiedBy>Janovská Aneta (PKN-ZAK)</cp:lastModifiedBy>
  <cp:lastPrinted>2019-03-19T12:27:02Z</cp:lastPrinted>
  <dcterms:created xsi:type="dcterms:W3CDTF">2009-04-08T07:15:50Z</dcterms:created>
  <dcterms:modified xsi:type="dcterms:W3CDTF">2022-02-25T11:50:15Z</dcterms:modified>
</cp:coreProperties>
</file>